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trickcaudal/Desktop/Anin Paper 2021 Languages/"/>
    </mc:Choice>
  </mc:AlternateContent>
  <xr:revisionPtr revIDLastSave="0" documentId="13_ncr:1_{65FF7700-3709-1148-BFBA-E63AC01C7B14}" xr6:coauthVersionLast="47" xr6:coauthVersionMax="47" xr10:uidLastSave="{00000000-0000-0000-0000-000000000000}"/>
  <bookViews>
    <workbookView xWindow="52700" yWindow="8800" windowWidth="35840" windowHeight="21100" activeTab="6" xr2:uid="{DCEBD629-3C6E-7F44-9086-AB1478F1BEC9}"/>
  </bookViews>
  <sheets>
    <sheet name="Corpus break down" sheetId="13" r:id="rId1"/>
    <sheet name="COS vs. CUM" sheetId="1" r:id="rId2"/>
    <sheet name="telicity vs. non telic" sheetId="3" r:id="rId3"/>
    <sheet name="Dynamic vs. stative" sheetId="5" r:id="rId4"/>
    <sheet name="Dynamic atelic vs. stative" sheetId="11" r:id="rId5"/>
    <sheet name="Event structure 0-tense corpus" sheetId="10" r:id="rId6"/>
    <sheet name="Event structure PST &amp; NPST" sheetId="14" r:id="rId7"/>
    <sheet name="Stative vs. COS" sheetId="6" r:id="rId8"/>
    <sheet name="atomicity" sheetId="4" r:id="rId9"/>
    <sheet name="CUM vs. COS without overt mark" sheetId="7" r:id="rId10"/>
    <sheet name="Summary of parameters" sheetId="12" r:id="rId11"/>
  </sheets>
  <definedNames>
    <definedName name="_xlchart.v1.0" hidden="1">'Event structure 0-tense corpus'!$A$2:$A$6</definedName>
    <definedName name="_xlchart.v1.1" hidden="1">'Event structure 0-tense corpus'!$B$1</definedName>
    <definedName name="_xlchart.v1.2" hidden="1">'Event structure 0-tense corpus'!$B$2:$B$6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4" l="1"/>
  <c r="C16" i="14" s="1"/>
  <c r="B7" i="14"/>
  <c r="C6" i="14" s="1"/>
  <c r="D16" i="7"/>
  <c r="C16" i="7"/>
  <c r="B16" i="7"/>
  <c r="D14" i="7"/>
  <c r="D15" i="7"/>
  <c r="D4" i="6"/>
  <c r="C4" i="6"/>
  <c r="B4" i="6"/>
  <c r="D3" i="6"/>
  <c r="D4" i="11"/>
  <c r="D2" i="11"/>
  <c r="D3" i="11"/>
  <c r="C6" i="10"/>
  <c r="C5" i="10"/>
  <c r="C4" i="10"/>
  <c r="C3" i="10"/>
  <c r="C2" i="10"/>
  <c r="B7" i="10"/>
  <c r="C17" i="3"/>
  <c r="B17" i="3"/>
  <c r="D3" i="5"/>
  <c r="D4" i="5" s="1"/>
  <c r="D2" i="4"/>
  <c r="D4" i="4" s="1"/>
  <c r="D3" i="4"/>
  <c r="D2" i="6"/>
  <c r="D2" i="5"/>
  <c r="C18" i="3"/>
  <c r="B18" i="3"/>
  <c r="B19" i="3" s="1"/>
  <c r="D4" i="3"/>
  <c r="D3" i="3"/>
  <c r="D2" i="3"/>
  <c r="B13" i="1"/>
  <c r="C13" i="1"/>
  <c r="D13" i="1"/>
  <c r="D12" i="1"/>
  <c r="D11" i="1"/>
  <c r="E3" i="1"/>
  <c r="E2" i="1"/>
  <c r="D4" i="1"/>
  <c r="C4" i="1"/>
  <c r="B4" i="1"/>
  <c r="E4" i="1" s="1"/>
  <c r="C4" i="4"/>
  <c r="B4" i="4"/>
  <c r="C4" i="5"/>
  <c r="B4" i="5"/>
  <c r="C19" i="3"/>
  <c r="C8" i="1"/>
  <c r="C7" i="1"/>
  <c r="B5" i="3"/>
  <c r="B10" i="3" s="1"/>
  <c r="C5" i="3"/>
  <c r="C8" i="3" s="1"/>
  <c r="B17" i="1"/>
  <c r="B16" i="1"/>
  <c r="C17" i="1"/>
  <c r="C16" i="1"/>
  <c r="D7" i="1"/>
  <c r="B8" i="1"/>
  <c r="B7" i="1"/>
  <c r="C18" i="14" l="1"/>
  <c r="C14" i="14"/>
  <c r="C15" i="14"/>
  <c r="C17" i="14"/>
  <c r="C2" i="14"/>
  <c r="C3" i="14"/>
  <c r="C4" i="14"/>
  <c r="C5" i="14"/>
  <c r="D17" i="3"/>
  <c r="D5" i="3"/>
  <c r="E7" i="1"/>
  <c r="E8" i="1"/>
  <c r="D18" i="3"/>
  <c r="D19" i="3" s="1"/>
  <c r="C9" i="3"/>
  <c r="B8" i="3"/>
  <c r="B9" i="3"/>
</calcChain>
</file>

<file path=xl/sharedStrings.xml><?xml version="1.0" encoding="utf-8"?>
<sst xmlns="http://schemas.openxmlformats.org/spreadsheetml/2006/main" count="175" uniqueCount="87">
  <si>
    <t>COS</t>
  </si>
  <si>
    <t>COS vs. CUM</t>
  </si>
  <si>
    <t>CUM</t>
  </si>
  <si>
    <t>Past</t>
  </si>
  <si>
    <t>Present</t>
  </si>
  <si>
    <t>Total number</t>
  </si>
  <si>
    <t>All classes</t>
  </si>
  <si>
    <t>Past&gt;Present</t>
  </si>
  <si>
    <t>Telic vs. non-telic</t>
  </si>
  <si>
    <t>Telic</t>
  </si>
  <si>
    <t>CoS non-telic</t>
  </si>
  <si>
    <t>Atelic (CUM)</t>
  </si>
  <si>
    <t>Total</t>
  </si>
  <si>
    <t>non-telic (CUM + COS non telic)</t>
  </si>
  <si>
    <t>Stative</t>
  </si>
  <si>
    <t>Dynamic</t>
  </si>
  <si>
    <t>Stative vs. COS</t>
  </si>
  <si>
    <t>Données série 1: 2L x 2C</t>
  </si>
  <si>
    <t>Méthode : Fisher's Exact Test for Count Data; Alternative :two.sided</t>
  </si>
  <si>
    <t>Atomic telic</t>
  </si>
  <si>
    <t>Non-atomic telic</t>
  </si>
  <si>
    <t>Atomic vs. non-atomic telic</t>
  </si>
  <si>
    <t>COS vs. CUM UBD</t>
  </si>
  <si>
    <t>CUM UBD</t>
  </si>
  <si>
    <t>p-value : 6.4554400236716E-8</t>
  </si>
  <si>
    <t>Odds Ratio : 9.7205 Intervalle de confiance à 95%[3.9072 ; 25.7194]</t>
  </si>
  <si>
    <t>p-value : 1.8964207347575E-7</t>
  </si>
  <si>
    <t>Odds Ratio : 0.0618 Intervalle de confiance à 95%[0.0188 ; 0.1927]</t>
  </si>
  <si>
    <t>Contextual reading</t>
  </si>
  <si>
    <t>p-value : 1.5262396732922E-8</t>
  </si>
  <si>
    <t>Odds Ratio : 18.7066 Intervalle de confiance à 95%[5.724 ; 69.8122]</t>
  </si>
  <si>
    <t>p-value : 0.005528749910568</t>
  </si>
  <si>
    <t>Odds Ratio : 3.0942 Intervalle de confiance à 95%[1.2947 ; 7.8564]</t>
  </si>
  <si>
    <t>Stative vs. dynamic (CoS non telic excluded)</t>
  </si>
  <si>
    <t>p-value : 0.00024116480890917</t>
  </si>
  <si>
    <t>Odds Ratio : 6.2209 Intervalle de confiance à 95%[2.1625 ; 18.0003]</t>
  </si>
  <si>
    <t>States</t>
  </si>
  <si>
    <t>Atelic dynamic events</t>
  </si>
  <si>
    <t>Non-telic CoS events</t>
  </si>
  <si>
    <t>Accomplishments</t>
  </si>
  <si>
    <t>Achievements</t>
  </si>
  <si>
    <t>Number of verb forms</t>
  </si>
  <si>
    <t>Percentage</t>
  </si>
  <si>
    <t>p-value : 3.2180845867665E-7</t>
  </si>
  <si>
    <t>Odds Ratio : INF Intervalle de confiance à 95%[8.6249 ; INF]</t>
  </si>
  <si>
    <t>Dynamic atelic</t>
  </si>
  <si>
    <t>Stative vs. dynamic atelic</t>
  </si>
  <si>
    <t>p-value = 0.3877</t>
  </si>
  <si>
    <t>alternative hypothesis: true odds ratio is not equal to 1</t>
  </si>
  <si>
    <t>95 percent confidence interval:</t>
  </si>
  <si>
    <t xml:space="preserve"> 0.5360968 7.0437000</t>
  </si>
  <si>
    <t>sample estimates:</t>
  </si>
  <si>
    <t xml:space="preserve">odds ratio </t>
  </si>
  <si>
    <t xml:space="preserve">  1.909754 </t>
  </si>
  <si>
    <t>p-value : 0.38765323785719</t>
  </si>
  <si>
    <t>Odds Ratio : 1.9098 Intervalle de confiance à 95%[0.5361 ; 7.0437]</t>
  </si>
  <si>
    <t>Presnt</t>
  </si>
  <si>
    <t>CoS/CUM</t>
  </si>
  <si>
    <t>Dynamic/Stative</t>
  </si>
  <si>
    <t>Telic/non-telic</t>
  </si>
  <si>
    <t>Parameter</t>
  </si>
  <si>
    <t>p</t>
  </si>
  <si>
    <t>odds ratio</t>
  </si>
  <si>
    <t>0.0094196833154142</t>
  </si>
  <si>
    <t>3.085</t>
  </si>
  <si>
    <t>0.0002412</t>
  </si>
  <si>
    <t xml:space="preserve">6.220913 </t>
  </si>
  <si>
    <t xml:space="preserve">6.4554400236716E-8 </t>
  </si>
  <si>
    <t xml:space="preserve">9.7205 </t>
  </si>
  <si>
    <t>ranking</t>
  </si>
  <si>
    <t>La valeur p (p-value) de votre test est 1.5262396732922E-8.</t>
  </si>
  <si>
    <t>Commande R</t>
  </si>
  <si>
    <t>fisher.test(matrix(c(65,7,9,19),2,2, byrow=TRUE))</t>
  </si>
  <si>
    <t>Data type</t>
  </si>
  <si>
    <t>Audio duration</t>
  </si>
  <si>
    <t>Elicited data (translation tasks; stimuli-prompts)</t>
  </si>
  <si>
    <t>15h16min25sec</t>
  </si>
  <si>
    <t>Spoken narratives</t>
  </si>
  <si>
    <t>01h04min46sec</t>
  </si>
  <si>
    <t>Translated text (Bible)</t>
  </si>
  <si>
    <t>-</t>
  </si>
  <si>
    <t>TOTAL</t>
  </si>
  <si>
    <t>16h21min11sec</t>
  </si>
  <si>
    <t>Word count</t>
  </si>
  <si>
    <t>Event structure - zero-tense corpus</t>
  </si>
  <si>
    <t>Event structure - NPST corpus</t>
  </si>
  <si>
    <t>Event structure - PST corpus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</si>
</sst>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1"/>
      <color rgb="FF000000"/>
      <name val="Verdana"/>
      <family val="2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Palatino Linotype"/>
      <family val="1"/>
    </font>
    <font>
      <b/>
      <sz val="15.6"/>
      <color rgb="FF1E6CC0"/>
      <name val="Verdana"/>
      <family val="2"/>
    </font>
    <font>
      <sz val="11"/>
      <color rgb="FF000033"/>
      <name val="Verdana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10" fontId="0" fillId="0" borderId="0" xfId="0" applyNumberFormat="1"/>
    <xf numFmtId="0" fontId="2" fillId="0" borderId="0" xfId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COS vs</a:t>
            </a:r>
          </a:p>
          <a:p>
            <a:pPr>
              <a:defRPr/>
            </a:pPr>
            <a:r>
              <a:rPr lang="fr-FR"/>
              <a:t>. CUM and  past/present/perfect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'COS vs. CUM'!$A$2</c:f>
              <c:strCache>
                <c:ptCount val="1"/>
                <c:pt idx="0">
                  <c:v>COS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'COS vs. CUM'!$B$1:$D$1</c:f>
              <c:strCache>
                <c:ptCount val="3"/>
                <c:pt idx="0">
                  <c:v>Past</c:v>
                </c:pt>
                <c:pt idx="1">
                  <c:v>Present</c:v>
                </c:pt>
                <c:pt idx="2">
                  <c:v>Past&gt;Present</c:v>
                </c:pt>
              </c:strCache>
            </c:strRef>
          </c:cat>
          <c:val>
            <c:numRef>
              <c:f>'COS vs. CUM'!$B$2:$D$2</c:f>
              <c:numCache>
                <c:formatCode>General</c:formatCode>
                <c:ptCount val="3"/>
                <c:pt idx="0">
                  <c:v>147</c:v>
                </c:pt>
                <c:pt idx="1">
                  <c:v>10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F-4D4B-B160-71C6909E14DE}"/>
            </c:ext>
          </c:extLst>
        </c:ser>
        <c:ser>
          <c:idx val="1"/>
          <c:order val="1"/>
          <c:tx>
            <c:strRef>
              <c:f>'COS vs. CUM'!$A$3</c:f>
              <c:strCache>
                <c:ptCount val="1"/>
                <c:pt idx="0">
                  <c:v>CUM UBD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'COS vs. CUM'!$B$1:$D$1</c:f>
              <c:strCache>
                <c:ptCount val="3"/>
                <c:pt idx="0">
                  <c:v>Past</c:v>
                </c:pt>
                <c:pt idx="1">
                  <c:v>Present</c:v>
                </c:pt>
                <c:pt idx="2">
                  <c:v>Past&gt;Present</c:v>
                </c:pt>
              </c:strCache>
            </c:strRef>
          </c:cat>
          <c:val>
            <c:numRef>
              <c:f>'COS vs. CUM'!$B$3:$D$3</c:f>
              <c:numCache>
                <c:formatCode>General</c:formatCode>
                <c:ptCount val="3"/>
                <c:pt idx="0">
                  <c:v>31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2F-4D4B-B160-71C6909E14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95523279"/>
        <c:axId val="1292137039"/>
      </c:barChart>
      <c:catAx>
        <c:axId val="1295523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2137039"/>
        <c:crosses val="autoZero"/>
        <c:auto val="1"/>
        <c:lblAlgn val="ctr"/>
        <c:lblOffset val="100"/>
        <c:noMultiLvlLbl val="0"/>
      </c:catAx>
      <c:valAx>
        <c:axId val="1292137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552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COS vs.</a:t>
            </a:r>
            <a:r>
              <a:rPr lang="fr-FR" baseline="0"/>
              <a:t> CUM and PAST/PRESENT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'COS vs. CUM'!$A$11</c:f>
              <c:strCache>
                <c:ptCount val="1"/>
                <c:pt idx="0">
                  <c:v>COS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'COS vs. CUM'!$B$10:$C$10</c:f>
              <c:strCache>
                <c:ptCount val="2"/>
                <c:pt idx="0">
                  <c:v>Past</c:v>
                </c:pt>
                <c:pt idx="1">
                  <c:v>Present</c:v>
                </c:pt>
              </c:strCache>
            </c:strRef>
          </c:cat>
          <c:val>
            <c:numRef>
              <c:f>'COS vs. CUM'!$B$11:$C$11</c:f>
              <c:numCache>
                <c:formatCode>General</c:formatCode>
                <c:ptCount val="2"/>
                <c:pt idx="0">
                  <c:v>153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E-E143-B1EE-3B1A3C499616}"/>
            </c:ext>
          </c:extLst>
        </c:ser>
        <c:ser>
          <c:idx val="1"/>
          <c:order val="1"/>
          <c:tx>
            <c:strRef>
              <c:f>'COS vs. CUM'!$A$12</c:f>
              <c:strCache>
                <c:ptCount val="1"/>
                <c:pt idx="0">
                  <c:v>CUM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'COS vs. CUM'!$B$10:$C$10</c:f>
              <c:strCache>
                <c:ptCount val="2"/>
                <c:pt idx="0">
                  <c:v>Past</c:v>
                </c:pt>
                <c:pt idx="1">
                  <c:v>Present</c:v>
                </c:pt>
              </c:strCache>
            </c:strRef>
          </c:cat>
          <c:val>
            <c:numRef>
              <c:f>'COS vs. CUM'!$B$12:$C$12</c:f>
              <c:numCache>
                <c:formatCode>General</c:formatCode>
                <c:ptCount val="2"/>
                <c:pt idx="0">
                  <c:v>31</c:v>
                </c:pt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DE-E143-B1EE-3B1A3C49961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257744351"/>
        <c:axId val="1258029935"/>
      </c:barChart>
      <c:catAx>
        <c:axId val="1257744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8029935"/>
        <c:crosses val="autoZero"/>
        <c:auto val="1"/>
        <c:lblAlgn val="ctr"/>
        <c:lblOffset val="100"/>
        <c:noMultiLvlLbl val="0"/>
      </c:catAx>
      <c:valAx>
        <c:axId val="1258029935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57744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Event structure composition of our zero-inflected corpus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80C-0F4F-BA3F-F630B03317C7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80C-0F4F-BA3F-F630B03317C7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80C-0F4F-BA3F-F630B03317C7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80C-0F4F-BA3F-F630B03317C7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80C-0F4F-BA3F-F630B03317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'Event structure 0-tense corpus'!$A$2:$A$6</c:f>
              <c:strCache>
                <c:ptCount val="5"/>
                <c:pt idx="0">
                  <c:v>States</c:v>
                </c:pt>
                <c:pt idx="1">
                  <c:v>Atelic dynamic events</c:v>
                </c:pt>
                <c:pt idx="2">
                  <c:v>Non-telic CoS events</c:v>
                </c:pt>
                <c:pt idx="3">
                  <c:v>Accomplishments</c:v>
                </c:pt>
                <c:pt idx="4">
                  <c:v>Achievements</c:v>
                </c:pt>
              </c:strCache>
            </c:strRef>
          </c:cat>
          <c:val>
            <c:numRef>
              <c:f>'Event structure 0-tense corpus'!$B$2:$B$6</c:f>
              <c:numCache>
                <c:formatCode>General</c:formatCode>
                <c:ptCount val="5"/>
                <c:pt idx="0">
                  <c:v>23</c:v>
                </c:pt>
                <c:pt idx="1">
                  <c:v>28</c:v>
                </c:pt>
                <c:pt idx="2">
                  <c:v>41</c:v>
                </c:pt>
                <c:pt idx="3">
                  <c:v>31</c:v>
                </c:pt>
                <c:pt idx="4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4-1A40-BB38-F1F30F0C27FF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C41-914C-964B-5DC5DF7FB1D2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C41-914C-964B-5DC5DF7FB1D2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C41-914C-964B-5DC5DF7FB1D2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C41-914C-964B-5DC5DF7FB1D2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C41-914C-964B-5DC5DF7FB1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'Event structure 0-tense corpus'!$A$2:$A$6</c:f>
              <c:strCache>
                <c:ptCount val="5"/>
                <c:pt idx="0">
                  <c:v>States</c:v>
                </c:pt>
                <c:pt idx="1">
                  <c:v>Atelic dynamic events</c:v>
                </c:pt>
                <c:pt idx="2">
                  <c:v>Non-telic CoS events</c:v>
                </c:pt>
                <c:pt idx="3">
                  <c:v>Accomplishments</c:v>
                </c:pt>
                <c:pt idx="4">
                  <c:v>Achievements</c:v>
                </c:pt>
              </c:strCache>
            </c:strRef>
          </c:cat>
          <c:val>
            <c:numRef>
              <c:f>'Event structure 0-tense corpus'!$B$2:$B$6</c:f>
              <c:numCache>
                <c:formatCode>General</c:formatCode>
                <c:ptCount val="5"/>
                <c:pt idx="0">
                  <c:v>23</c:v>
                </c:pt>
                <c:pt idx="1">
                  <c:v>28</c:v>
                </c:pt>
                <c:pt idx="2">
                  <c:v>41</c:v>
                </c:pt>
                <c:pt idx="3">
                  <c:v>31</c:v>
                </c:pt>
                <c:pt idx="4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C41-914C-964B-5DC5DF7FB1D2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Event</a:t>
            </a:r>
            <a:r>
              <a:rPr lang="en-US" baseline="0"/>
              <a:t> structure classes - NPST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'Event structure PST &amp; NPST'!$B$1</c:f>
              <c:strCache>
                <c:ptCount val="1"/>
                <c:pt idx="0">
                  <c:v>Number of verb forms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A321-4A47-AB5A-B32D066FFD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321-4A47-AB5A-B32D066FFD6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A321-4A47-AB5A-B32D066FFD6F}"/>
              </c:ext>
            </c:extLst>
          </c:dPt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21-4A47-AB5A-B32D066FFD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21-4A47-AB5A-B32D066FFD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321-4A47-AB5A-B32D066FFD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'Event structure PST &amp; NPST'!$A$2:$A$6</c:f>
              <c:strCache>
                <c:ptCount val="5"/>
                <c:pt idx="0">
                  <c:v>States</c:v>
                </c:pt>
                <c:pt idx="1">
                  <c:v>Atelic dynamic events</c:v>
                </c:pt>
                <c:pt idx="2">
                  <c:v>Non-telic CoS events</c:v>
                </c:pt>
                <c:pt idx="3">
                  <c:v>Accomplishments</c:v>
                </c:pt>
                <c:pt idx="4">
                  <c:v>Achievements</c:v>
                </c:pt>
              </c:strCache>
            </c:strRef>
          </c:cat>
          <c:val>
            <c:numRef>
              <c:f>'Event structure PST &amp; NPST'!$B$2:$B$6</c:f>
              <c:numCache>
                <c:formatCode>General</c:formatCode>
                <c:ptCount val="5"/>
                <c:pt idx="0">
                  <c:v>10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1-4A47-AB5A-B32D066FFD6F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cap="all" baseline="0">
                <a:effectLst/>
              </a:rPr>
              <a:t>Event structure classes - PSt</a:t>
            </a:r>
            <a:endParaRPr lang="fr-F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'Event structure PST &amp; NPST'!$B$13</c:f>
              <c:strCache>
                <c:ptCount val="1"/>
                <c:pt idx="0">
                  <c:v>Number of verb forms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'Event structure PST &amp; NPST'!$A$14:$A$18</c:f>
              <c:strCache>
                <c:ptCount val="5"/>
                <c:pt idx="0">
                  <c:v>States</c:v>
                </c:pt>
                <c:pt idx="1">
                  <c:v>Atelic dynamic events</c:v>
                </c:pt>
                <c:pt idx="2">
                  <c:v>Non-telic CoS events</c:v>
                </c:pt>
                <c:pt idx="3">
                  <c:v>Accomplishments</c:v>
                </c:pt>
                <c:pt idx="4">
                  <c:v>Achievements</c:v>
                </c:pt>
              </c:strCache>
            </c:strRef>
          </c:cat>
          <c:val>
            <c:numRef>
              <c:f>'Event structure PST &amp; NPST'!$B$14:$B$18</c:f>
              <c:numCache>
                <c:formatCode>General</c:formatCode>
                <c:ptCount val="5"/>
                <c:pt idx="0">
                  <c:v>7</c:v>
                </c:pt>
                <c:pt idx="1">
                  <c:v>21</c:v>
                </c:pt>
                <c:pt idx="2">
                  <c:v>37</c:v>
                </c:pt>
                <c:pt idx="3">
                  <c:v>6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4-474A-9756-B7E1C218E858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Number of verb forms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Number of verb forms</a:t>
          </a:r>
        </a:p>
      </cx:txPr>
    </cx:title>
    <cx:plotArea>
      <cx:plotAreaRegion>
        <cx:series layoutId="sunburst" uniqueId="{FED26C67-43EB-FE42-AD7F-B8323C63D8C7}">
          <cx:tx>
            <cx:txData>
              <cx:f>_xlchart.v1.1</cx:f>
              <cx:v>Number of verb forms</cx:v>
            </cx:txData>
          </cx:tx>
          <cx:dataId val="0"/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355600</xdr:colOff>
      <xdr:row>1</xdr:row>
      <xdr:rowOff>95250</xdr:rowOff>
    </xdr:from>
    <xdr:to>
      <xdr:col>13</xdr:col>
      <xdr:colOff>800100</xdr:colOff>
      <xdr:row>14</xdr:row>
      <xdr:rowOff>196850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E80E1FD7-2266-6B49-AB43-AE16760958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381000</xdr:colOff>
      <xdr:row>16</xdr:row>
      <xdr:rowOff>44450</xdr:rowOff>
    </xdr:from>
    <xdr:to>
      <xdr:col>12</xdr:col>
      <xdr:colOff>0</xdr:colOff>
      <xdr:row>30</xdr:row>
      <xdr:rowOff>146050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9DB9257F-87F4-C04A-9331-432D38F876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692150</xdr:colOff>
      <xdr:row>18</xdr:row>
      <xdr:rowOff>69850</xdr:rowOff>
    </xdr:from>
    <xdr:to>
      <xdr:col>16</xdr:col>
      <xdr:colOff>311150</xdr:colOff>
      <xdr:row>31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phique 1">
              <a:extLst>
                <a:ext uri="{FF2B5EF4-FFF2-40B4-BE49-F238E27FC236}">
                  <a16:creationId xmlns:a16="http://schemas.microsoft.com/office/drawing/2014/main" id="{73601145-B315-E64B-AB61-900486AD9A4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696450" y="37274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10</xdr:col>
      <xdr:colOff>692150</xdr:colOff>
      <xdr:row>18</xdr:row>
      <xdr:rowOff>69850</xdr:rowOff>
    </xdr:from>
    <xdr:to>
      <xdr:col>16</xdr:col>
      <xdr:colOff>311150</xdr:colOff>
      <xdr:row>31</xdr:row>
      <xdr:rowOff>171450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7626028-D772-F64C-B5B6-2345EC312D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40</xdr:row>
      <xdr:rowOff>0</xdr:rowOff>
    </xdr:from>
    <xdr:to>
      <xdr:col>16</xdr:col>
      <xdr:colOff>444500</xdr:colOff>
      <xdr:row>53</xdr:row>
      <xdr:rowOff>101600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8404EED8-CC38-3A40-8B8B-E23A89613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809624</xdr:colOff>
      <xdr:row>0</xdr:row>
      <xdr:rowOff>102507</xdr:rowOff>
    </xdr:from>
    <xdr:to>
      <xdr:col>9</xdr:col>
      <xdr:colOff>437696</xdr:colOff>
      <xdr:row>13</xdr:row>
      <xdr:rowOff>192314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B89542B-22F8-994D-A8F4-DC64A658DC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254000</xdr:colOff>
      <xdr:row>15</xdr:row>
      <xdr:rowOff>110067</xdr:rowOff>
    </xdr:from>
    <xdr:to>
      <xdr:col>8</xdr:col>
      <xdr:colOff>706059</xdr:colOff>
      <xdr:row>28</xdr:row>
      <xdr:rowOff>199874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762D083F-759E-F64C-B2E6-E2239F2EC7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fr.wikipedia.org/wiki/Valeur_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B3663-DF35-EC46-BBE9-1B2A72C80A90}">
  <dimension ref="A1:C5"/>
  <sheetViews>
    <sheetView workbookViewId="0">
      <selection activeCell="C11" sqref="C11"/>
    </sheetView>
  </sheetViews>
  <sheetFormatPr baseColWidth="10" defaultRowHeight="16" x14ac:dyDescent="0.2"/>
  <cols>
    <col min="1" max="1" width="45.83203125" customWidth="1"/>
    <col min="2" max="2" width="23" customWidth="1"/>
    <col min="3" max="3" width="24" customWidth="1"/>
  </cols>
  <sheetData>
    <row r="1" spans="1:3" x14ac:dyDescent="0.2">
      <c r="A1" s="8" t="s">
        <v>73</v>
      </c>
      <c r="B1" s="8" t="s">
        <v>74</v>
      </c>
      <c r="C1" s="8" t="s">
        <v>83</v>
      </c>
    </row>
    <row r="2" spans="1:3" x14ac:dyDescent="0.2">
      <c r="A2" s="4" t="s">
        <v>75</v>
      </c>
      <c r="B2" s="4" t="s">
        <v>76</v>
      </c>
      <c r="C2" s="4">
        <v>19.905999999999999</v>
      </c>
    </row>
    <row r="3" spans="1:3" x14ac:dyDescent="0.2">
      <c r="A3" s="4" t="s">
        <v>77</v>
      </c>
      <c r="B3" s="4" t="s">
        <v>78</v>
      </c>
      <c r="C3" s="4">
        <v>3789</v>
      </c>
    </row>
    <row r="4" spans="1:3" x14ac:dyDescent="0.2">
      <c r="A4" s="4" t="s">
        <v>79</v>
      </c>
      <c r="B4" s="4" t="s">
        <v>80</v>
      </c>
      <c r="C4" s="4">
        <v>699</v>
      </c>
    </row>
    <row r="5" spans="1:3" x14ac:dyDescent="0.2">
      <c r="A5" s="4" t="s">
        <v>81</v>
      </c>
      <c r="B5" s="4" t="s">
        <v>82</v>
      </c>
      <c r="C5" s="4">
        <v>24.393999999999998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93516-FF0B-494E-BF80-D2DECFBEA156}">
  <dimension ref="A5:D25"/>
  <sheetViews>
    <sheetView workbookViewId="0">
      <selection sqref="A1:D3"/>
    </sheetView>
  </sheetViews>
  <sheetFormatPr baseColWidth="10" defaultRowHeight="16" x14ac:dyDescent="0.2"/>
  <cols>
    <col min="1" max="1" width="18" customWidth="1"/>
  </cols>
  <sheetData>
    <row r="5" spans="1:4" x14ac:dyDescent="0.2">
      <c r="A5" s="3" t="s">
        <v>17</v>
      </c>
    </row>
    <row r="6" spans="1:4" x14ac:dyDescent="0.2">
      <c r="A6" s="3" t="s">
        <v>18</v>
      </c>
    </row>
    <row r="7" spans="1:4" x14ac:dyDescent="0.2">
      <c r="A7" s="3" t="s">
        <v>29</v>
      </c>
    </row>
    <row r="8" spans="1:4" x14ac:dyDescent="0.2">
      <c r="A8" s="3" t="s">
        <v>30</v>
      </c>
    </row>
    <row r="13" spans="1:4" x14ac:dyDescent="0.2">
      <c r="A13" t="s">
        <v>28</v>
      </c>
      <c r="B13" t="s">
        <v>3</v>
      </c>
      <c r="C13" t="s">
        <v>4</v>
      </c>
      <c r="D13" t="s">
        <v>12</v>
      </c>
    </row>
    <row r="14" spans="1:4" x14ac:dyDescent="0.2">
      <c r="A14" t="s">
        <v>0</v>
      </c>
      <c r="B14">
        <v>65</v>
      </c>
      <c r="C14">
        <v>7</v>
      </c>
      <c r="D14">
        <f>B14+C14</f>
        <v>72</v>
      </c>
    </row>
    <row r="15" spans="1:4" x14ac:dyDescent="0.2">
      <c r="A15" t="s">
        <v>2</v>
      </c>
      <c r="B15">
        <v>9</v>
      </c>
      <c r="C15">
        <v>19</v>
      </c>
      <c r="D15">
        <f>B15+C15</f>
        <v>28</v>
      </c>
    </row>
    <row r="16" spans="1:4" x14ac:dyDescent="0.2">
      <c r="A16" t="s">
        <v>12</v>
      </c>
      <c r="B16">
        <f>B14+B15</f>
        <v>74</v>
      </c>
      <c r="C16">
        <f>C14+C15</f>
        <v>26</v>
      </c>
      <c r="D16">
        <f>D14+D15</f>
        <v>100</v>
      </c>
    </row>
    <row r="19" spans="1:1" x14ac:dyDescent="0.2">
      <c r="A19" s="3" t="s">
        <v>18</v>
      </c>
    </row>
    <row r="20" spans="1:1" x14ac:dyDescent="0.2">
      <c r="A20" s="3" t="s">
        <v>29</v>
      </c>
    </row>
    <row r="21" spans="1:1" x14ac:dyDescent="0.2">
      <c r="A21" s="3" t="s">
        <v>30</v>
      </c>
    </row>
    <row r="22" spans="1:1" x14ac:dyDescent="0.2">
      <c r="A22" s="2" t="s">
        <v>70</v>
      </c>
    </row>
    <row r="23" spans="1:1" ht="20" x14ac:dyDescent="0.2">
      <c r="A23" s="6" t="s">
        <v>71</v>
      </c>
    </row>
    <row r="25" spans="1:1" x14ac:dyDescent="0.2">
      <c r="A25" s="7" t="s">
        <v>72</v>
      </c>
    </row>
  </sheetData>
  <hyperlinks>
    <hyperlink ref="A22" r:id="rId1" display="http://fr.wikipedia.org/wiki/Valeur_p" xr:uid="{3317C80C-838C-5D4F-BBD1-092AE223BD02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6A9CD-BAA6-0D46-A7B7-1240F7003536}">
  <dimension ref="A1:D4"/>
  <sheetViews>
    <sheetView workbookViewId="0">
      <selection activeCell="B2" sqref="B2:D4"/>
    </sheetView>
  </sheetViews>
  <sheetFormatPr baseColWidth="10" defaultRowHeight="16" x14ac:dyDescent="0.2"/>
  <cols>
    <col min="1" max="1" width="43" customWidth="1"/>
    <col min="2" max="2" width="20.33203125" customWidth="1"/>
  </cols>
  <sheetData>
    <row r="1" spans="1:4" x14ac:dyDescent="0.2">
      <c r="A1" t="s">
        <v>60</v>
      </c>
      <c r="B1" t="s">
        <v>61</v>
      </c>
      <c r="C1" t="s">
        <v>62</v>
      </c>
      <c r="D1" t="s">
        <v>69</v>
      </c>
    </row>
    <row r="2" spans="1:4" x14ac:dyDescent="0.2">
      <c r="A2" t="s">
        <v>59</v>
      </c>
      <c r="B2" t="s">
        <v>63</v>
      </c>
      <c r="C2" t="s">
        <v>64</v>
      </c>
      <c r="D2">
        <v>3</v>
      </c>
    </row>
    <row r="3" spans="1:4" x14ac:dyDescent="0.2">
      <c r="A3" t="s">
        <v>58</v>
      </c>
      <c r="B3" t="s">
        <v>65</v>
      </c>
      <c r="C3" t="s">
        <v>66</v>
      </c>
      <c r="D3">
        <v>2</v>
      </c>
    </row>
    <row r="4" spans="1:4" x14ac:dyDescent="0.2">
      <c r="A4" t="s">
        <v>57</v>
      </c>
      <c r="B4" t="s">
        <v>67</v>
      </c>
      <c r="C4" s="5" t="s">
        <v>68</v>
      </c>
      <c r="D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0435F-83AC-884D-9196-48A54A55D390}">
  <dimension ref="A1:E24"/>
  <sheetViews>
    <sheetView zoomScale="74" zoomScaleNormal="74" workbookViewId="0">
      <selection activeCell="A22" sqref="A22"/>
    </sheetView>
  </sheetViews>
  <sheetFormatPr baseColWidth="10" defaultRowHeight="16" x14ac:dyDescent="0.2"/>
  <cols>
    <col min="1" max="2" width="17" customWidth="1"/>
  </cols>
  <sheetData>
    <row r="1" spans="1:5" x14ac:dyDescent="0.2">
      <c r="A1" t="s">
        <v>22</v>
      </c>
      <c r="B1" t="s">
        <v>3</v>
      </c>
      <c r="C1" t="s">
        <v>4</v>
      </c>
      <c r="D1" t="s">
        <v>7</v>
      </c>
      <c r="E1" t="s">
        <v>5</v>
      </c>
    </row>
    <row r="2" spans="1:5" x14ac:dyDescent="0.2">
      <c r="A2" t="s">
        <v>0</v>
      </c>
      <c r="B2">
        <v>147</v>
      </c>
      <c r="C2">
        <v>10</v>
      </c>
      <c r="D2">
        <v>6</v>
      </c>
      <c r="E2">
        <f>B2+C2+D2</f>
        <v>163</v>
      </c>
    </row>
    <row r="3" spans="1:5" x14ac:dyDescent="0.2">
      <c r="A3" t="s">
        <v>23</v>
      </c>
      <c r="B3">
        <v>31</v>
      </c>
      <c r="C3">
        <v>20</v>
      </c>
      <c r="D3">
        <v>0</v>
      </c>
      <c r="E3">
        <f>B3+C3+D3</f>
        <v>51</v>
      </c>
    </row>
    <row r="4" spans="1:5" x14ac:dyDescent="0.2">
      <c r="A4" t="s">
        <v>6</v>
      </c>
      <c r="B4">
        <f>B2+B3</f>
        <v>178</v>
      </c>
      <c r="C4">
        <f>C2+C3</f>
        <v>30</v>
      </c>
      <c r="D4">
        <f>D2+D3</f>
        <v>6</v>
      </c>
      <c r="E4">
        <f>B4+C4+D4</f>
        <v>214</v>
      </c>
    </row>
    <row r="6" spans="1:5" x14ac:dyDescent="0.2">
      <c r="A6" t="s">
        <v>1</v>
      </c>
      <c r="B6" t="s">
        <v>3</v>
      </c>
      <c r="C6" t="s">
        <v>4</v>
      </c>
      <c r="D6" t="s">
        <v>7</v>
      </c>
      <c r="E6" t="s">
        <v>5</v>
      </c>
    </row>
    <row r="7" spans="1:5" x14ac:dyDescent="0.2">
      <c r="A7" t="s">
        <v>0</v>
      </c>
      <c r="B7" s="1">
        <f>B2/B4</f>
        <v>0.8258426966292135</v>
      </c>
      <c r="C7" s="1">
        <f>C2/C4</f>
        <v>0.33333333333333331</v>
      </c>
      <c r="D7" s="1">
        <f>6/6</f>
        <v>1</v>
      </c>
      <c r="E7" s="1">
        <f>E2/E4</f>
        <v>0.76168224299065423</v>
      </c>
    </row>
    <row r="8" spans="1:5" x14ac:dyDescent="0.2">
      <c r="A8" t="s">
        <v>2</v>
      </c>
      <c r="B8" s="1">
        <f>B3/B4</f>
        <v>0.17415730337078653</v>
      </c>
      <c r="C8" s="1">
        <f>C3/C4</f>
        <v>0.66666666666666663</v>
      </c>
      <c r="D8" s="1">
        <v>0</v>
      </c>
      <c r="E8" s="1">
        <f>E3/E4</f>
        <v>0.23831775700934579</v>
      </c>
    </row>
    <row r="10" spans="1:5" x14ac:dyDescent="0.2">
      <c r="A10" t="s">
        <v>1</v>
      </c>
      <c r="B10" t="s">
        <v>3</v>
      </c>
      <c r="C10" t="s">
        <v>4</v>
      </c>
      <c r="D10" t="s">
        <v>5</v>
      </c>
    </row>
    <row r="11" spans="1:5" x14ac:dyDescent="0.2">
      <c r="A11" t="s">
        <v>0</v>
      </c>
      <c r="B11">
        <v>153</v>
      </c>
      <c r="C11">
        <v>10</v>
      </c>
      <c r="D11">
        <f>B11+C11</f>
        <v>163</v>
      </c>
    </row>
    <row r="12" spans="1:5" x14ac:dyDescent="0.2">
      <c r="A12" t="s">
        <v>2</v>
      </c>
      <c r="B12">
        <v>31</v>
      </c>
      <c r="C12">
        <v>20</v>
      </c>
      <c r="D12">
        <f>B12+C12</f>
        <v>51</v>
      </c>
    </row>
    <row r="13" spans="1:5" x14ac:dyDescent="0.2">
      <c r="A13" t="s">
        <v>6</v>
      </c>
      <c r="B13">
        <f>B11+B12</f>
        <v>184</v>
      </c>
      <c r="C13">
        <f>C11+C12</f>
        <v>30</v>
      </c>
      <c r="D13">
        <f>D11+D12</f>
        <v>214</v>
      </c>
    </row>
    <row r="15" spans="1:5" x14ac:dyDescent="0.2">
      <c r="A15" t="s">
        <v>1</v>
      </c>
      <c r="B15" t="s">
        <v>4</v>
      </c>
      <c r="C15" t="s">
        <v>3</v>
      </c>
    </row>
    <row r="16" spans="1:5" x14ac:dyDescent="0.2">
      <c r="A16" t="s">
        <v>0</v>
      </c>
      <c r="B16" s="1">
        <f>C11/C13</f>
        <v>0.33333333333333331</v>
      </c>
      <c r="C16" s="1">
        <f>B11/B13</f>
        <v>0.83152173913043481</v>
      </c>
    </row>
    <row r="17" spans="1:3" x14ac:dyDescent="0.2">
      <c r="A17" t="s">
        <v>2</v>
      </c>
      <c r="B17" s="1">
        <f>C12/C13</f>
        <v>0.66666666666666663</v>
      </c>
      <c r="C17" s="1">
        <f>B12/B13</f>
        <v>0.16847826086956522</v>
      </c>
    </row>
    <row r="20" spans="1:3" x14ac:dyDescent="0.2">
      <c r="A20" s="3" t="s">
        <v>17</v>
      </c>
      <c r="C20" s="3"/>
    </row>
    <row r="21" spans="1:3" x14ac:dyDescent="0.2">
      <c r="A21" s="3" t="s">
        <v>18</v>
      </c>
      <c r="C21" s="3"/>
    </row>
    <row r="22" spans="1:3" x14ac:dyDescent="0.2">
      <c r="A22" s="3" t="s">
        <v>24</v>
      </c>
    </row>
    <row r="23" spans="1:3" x14ac:dyDescent="0.2">
      <c r="A23" s="3" t="s">
        <v>25</v>
      </c>
    </row>
    <row r="24" spans="1:3" x14ac:dyDescent="0.2">
      <c r="A24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53FAD-103C-8649-8A78-BECE9E00A870}">
  <dimension ref="A1:D25"/>
  <sheetViews>
    <sheetView workbookViewId="0">
      <selection activeCell="A23" sqref="A23"/>
    </sheetView>
  </sheetViews>
  <sheetFormatPr baseColWidth="10" defaultRowHeight="16" x14ac:dyDescent="0.2"/>
  <cols>
    <col min="1" max="1" width="31.1640625" customWidth="1"/>
  </cols>
  <sheetData>
    <row r="1" spans="1:4" x14ac:dyDescent="0.2">
      <c r="A1" t="s">
        <v>8</v>
      </c>
      <c r="B1" t="s">
        <v>3</v>
      </c>
      <c r="C1" t="s">
        <v>4</v>
      </c>
      <c r="D1" t="s">
        <v>12</v>
      </c>
    </row>
    <row r="2" spans="1:4" x14ac:dyDescent="0.2">
      <c r="A2" t="s">
        <v>9</v>
      </c>
      <c r="B2">
        <v>112</v>
      </c>
      <c r="C2">
        <v>10</v>
      </c>
      <c r="D2">
        <f>B2+C2</f>
        <v>122</v>
      </c>
    </row>
    <row r="3" spans="1:4" x14ac:dyDescent="0.2">
      <c r="A3" t="s">
        <v>11</v>
      </c>
      <c r="B3">
        <v>31</v>
      </c>
      <c r="C3">
        <v>20</v>
      </c>
      <c r="D3">
        <f>B3+C3</f>
        <v>51</v>
      </c>
    </row>
    <row r="4" spans="1:4" x14ac:dyDescent="0.2">
      <c r="A4" t="s">
        <v>10</v>
      </c>
      <c r="B4">
        <v>41</v>
      </c>
      <c r="C4">
        <v>0</v>
      </c>
      <c r="D4">
        <f>B4+C4</f>
        <v>41</v>
      </c>
    </row>
    <row r="5" spans="1:4" x14ac:dyDescent="0.2">
      <c r="A5" t="s">
        <v>12</v>
      </c>
      <c r="B5">
        <f>B2+B3+B4</f>
        <v>184</v>
      </c>
      <c r="C5">
        <f>C2+C3+C4</f>
        <v>30</v>
      </c>
      <c r="D5">
        <f>D2+D3+D4</f>
        <v>214</v>
      </c>
    </row>
    <row r="7" spans="1:4" x14ac:dyDescent="0.2">
      <c r="A7" t="s">
        <v>8</v>
      </c>
      <c r="B7" t="s">
        <v>3</v>
      </c>
      <c r="C7" t="s">
        <v>4</v>
      </c>
    </row>
    <row r="8" spans="1:4" x14ac:dyDescent="0.2">
      <c r="A8" t="s">
        <v>9</v>
      </c>
      <c r="B8" s="1">
        <f>B2/B5</f>
        <v>0.60869565217391308</v>
      </c>
      <c r="C8" s="1">
        <f>C2/C5</f>
        <v>0.33333333333333331</v>
      </c>
    </row>
    <row r="9" spans="1:4" x14ac:dyDescent="0.2">
      <c r="A9" t="s">
        <v>11</v>
      </c>
      <c r="B9" s="1">
        <f>B3/B5</f>
        <v>0.16847826086956522</v>
      </c>
      <c r="C9" s="1">
        <f>C3/C5</f>
        <v>0.66666666666666663</v>
      </c>
    </row>
    <row r="10" spans="1:4" x14ac:dyDescent="0.2">
      <c r="A10" t="s">
        <v>10</v>
      </c>
      <c r="B10" s="1">
        <f>B4/B5</f>
        <v>0.22282608695652173</v>
      </c>
      <c r="C10" s="1">
        <v>0</v>
      </c>
    </row>
    <row r="11" spans="1:4" x14ac:dyDescent="0.2">
      <c r="B11" s="1"/>
      <c r="C11" s="1"/>
      <c r="D11" s="1"/>
    </row>
    <row r="13" spans="1:4" x14ac:dyDescent="0.2">
      <c r="B13" s="3"/>
      <c r="C13" s="3"/>
    </row>
    <row r="16" spans="1:4" x14ac:dyDescent="0.2">
      <c r="A16" t="s">
        <v>8</v>
      </c>
      <c r="B16" t="s">
        <v>3</v>
      </c>
      <c r="C16" t="s">
        <v>4</v>
      </c>
      <c r="D16" t="s">
        <v>12</v>
      </c>
    </row>
    <row r="17" spans="1:4" x14ac:dyDescent="0.2">
      <c r="A17" t="s">
        <v>9</v>
      </c>
      <c r="B17">
        <f>B2</f>
        <v>112</v>
      </c>
      <c r="C17">
        <f>C2</f>
        <v>10</v>
      </c>
      <c r="D17">
        <f>C17+B17</f>
        <v>122</v>
      </c>
    </row>
    <row r="18" spans="1:4" x14ac:dyDescent="0.2">
      <c r="A18" t="s">
        <v>13</v>
      </c>
      <c r="B18">
        <f>B3+B4</f>
        <v>72</v>
      </c>
      <c r="C18">
        <f>C3+C4</f>
        <v>20</v>
      </c>
      <c r="D18">
        <f>C18+B18</f>
        <v>92</v>
      </c>
    </row>
    <row r="19" spans="1:4" x14ac:dyDescent="0.2">
      <c r="A19" t="s">
        <v>12</v>
      </c>
      <c r="B19">
        <f>B17+B18</f>
        <v>184</v>
      </c>
      <c r="C19">
        <f>C17+C18</f>
        <v>30</v>
      </c>
      <c r="D19">
        <f>D17+D18</f>
        <v>214</v>
      </c>
    </row>
    <row r="21" spans="1:4" x14ac:dyDescent="0.2">
      <c r="A21" s="3" t="s">
        <v>17</v>
      </c>
      <c r="B21" s="3"/>
      <c r="C21" s="3"/>
    </row>
    <row r="22" spans="1:4" x14ac:dyDescent="0.2">
      <c r="A22" s="3" t="s">
        <v>18</v>
      </c>
      <c r="B22" s="2"/>
      <c r="C22" s="2"/>
    </row>
    <row r="23" spans="1:4" x14ac:dyDescent="0.2">
      <c r="A23" s="3" t="s">
        <v>31</v>
      </c>
    </row>
    <row r="24" spans="1:4" x14ac:dyDescent="0.2">
      <c r="A24" s="3" t="s">
        <v>32</v>
      </c>
    </row>
    <row r="25" spans="1:4" x14ac:dyDescent="0.2">
      <c r="A25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7C7E9-3EE1-DA4B-8D3D-D6979D12A26F}">
  <dimension ref="A1:D10"/>
  <sheetViews>
    <sheetView workbookViewId="0">
      <selection activeCell="A2" sqref="A2:D2"/>
    </sheetView>
  </sheetViews>
  <sheetFormatPr baseColWidth="10" defaultRowHeight="16" x14ac:dyDescent="0.2"/>
  <cols>
    <col min="1" max="1" width="28" customWidth="1"/>
  </cols>
  <sheetData>
    <row r="1" spans="1:4" x14ac:dyDescent="0.2">
      <c r="A1" t="s">
        <v>33</v>
      </c>
      <c r="B1" t="s">
        <v>4</v>
      </c>
      <c r="C1" t="s">
        <v>3</v>
      </c>
      <c r="D1" t="s">
        <v>12</v>
      </c>
    </row>
    <row r="2" spans="1:4" x14ac:dyDescent="0.2">
      <c r="A2" t="s">
        <v>14</v>
      </c>
      <c r="B2">
        <v>11</v>
      </c>
      <c r="C2">
        <v>12</v>
      </c>
      <c r="D2">
        <f>B2+C2</f>
        <v>23</v>
      </c>
    </row>
    <row r="3" spans="1:4" x14ac:dyDescent="0.2">
      <c r="A3" t="s">
        <v>15</v>
      </c>
      <c r="B3">
        <v>19</v>
      </c>
      <c r="C3">
        <v>131</v>
      </c>
      <c r="D3">
        <f>B3+C3</f>
        <v>150</v>
      </c>
    </row>
    <row r="4" spans="1:4" x14ac:dyDescent="0.2">
      <c r="A4" t="s">
        <v>12</v>
      </c>
      <c r="B4">
        <f>B2+B3</f>
        <v>30</v>
      </c>
      <c r="C4">
        <f>C2+C3</f>
        <v>143</v>
      </c>
      <c r="D4">
        <f>D2+D3</f>
        <v>173</v>
      </c>
    </row>
    <row r="6" spans="1:4" x14ac:dyDescent="0.2">
      <c r="A6" s="3" t="s">
        <v>17</v>
      </c>
    </row>
    <row r="7" spans="1:4" x14ac:dyDescent="0.2">
      <c r="A7" s="3" t="s">
        <v>18</v>
      </c>
    </row>
    <row r="8" spans="1:4" x14ac:dyDescent="0.2">
      <c r="A8" s="3" t="s">
        <v>34</v>
      </c>
    </row>
    <row r="9" spans="1:4" x14ac:dyDescent="0.2">
      <c r="A9" s="3" t="s">
        <v>35</v>
      </c>
    </row>
    <row r="10" spans="1:4" x14ac:dyDescent="0.2">
      <c r="A10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1D10C-0B95-E145-A70F-9ABA147D1E24}">
  <dimension ref="A1:D17"/>
  <sheetViews>
    <sheetView workbookViewId="0">
      <selection activeCell="A16" sqref="A16:A17"/>
    </sheetView>
  </sheetViews>
  <sheetFormatPr baseColWidth="10" defaultRowHeight="16" x14ac:dyDescent="0.2"/>
  <cols>
    <col min="1" max="1" width="28.5" customWidth="1"/>
  </cols>
  <sheetData>
    <row r="1" spans="1:4" x14ac:dyDescent="0.2">
      <c r="A1" s="4" t="s">
        <v>46</v>
      </c>
      <c r="B1" s="4" t="s">
        <v>3</v>
      </c>
      <c r="C1" s="4" t="s">
        <v>4</v>
      </c>
      <c r="D1" s="4" t="s">
        <v>12</v>
      </c>
    </row>
    <row r="2" spans="1:4" x14ac:dyDescent="0.2">
      <c r="A2" s="4" t="s">
        <v>45</v>
      </c>
      <c r="B2" s="4">
        <v>19</v>
      </c>
      <c r="C2" s="4">
        <v>9</v>
      </c>
      <c r="D2" s="4">
        <f>B2+G5</f>
        <v>19</v>
      </c>
    </row>
    <row r="3" spans="1:4" x14ac:dyDescent="0.2">
      <c r="A3" t="s">
        <v>14</v>
      </c>
      <c r="B3">
        <v>12</v>
      </c>
      <c r="C3">
        <v>11</v>
      </c>
      <c r="D3">
        <f>B3+C3</f>
        <v>23</v>
      </c>
    </row>
    <row r="4" spans="1:4" x14ac:dyDescent="0.2">
      <c r="A4" s="4" t="s">
        <v>12</v>
      </c>
      <c r="B4" s="4">
        <v>30</v>
      </c>
      <c r="C4" s="4">
        <v>143</v>
      </c>
      <c r="D4" s="4">
        <f>D2+D3</f>
        <v>42</v>
      </c>
    </row>
    <row r="6" spans="1:4" x14ac:dyDescent="0.2">
      <c r="A6" t="s">
        <v>47</v>
      </c>
    </row>
    <row r="7" spans="1:4" x14ac:dyDescent="0.2">
      <c r="A7" t="s">
        <v>48</v>
      </c>
    </row>
    <row r="8" spans="1:4" x14ac:dyDescent="0.2">
      <c r="A8" t="s">
        <v>49</v>
      </c>
    </row>
    <row r="9" spans="1:4" x14ac:dyDescent="0.2">
      <c r="A9" t="s">
        <v>50</v>
      </c>
    </row>
    <row r="10" spans="1:4" x14ac:dyDescent="0.2">
      <c r="A10" t="s">
        <v>51</v>
      </c>
    </row>
    <row r="11" spans="1:4" x14ac:dyDescent="0.2">
      <c r="A11" t="s">
        <v>52</v>
      </c>
    </row>
    <row r="12" spans="1:4" x14ac:dyDescent="0.2">
      <c r="A12" t="s">
        <v>53</v>
      </c>
    </row>
    <row r="14" spans="1:4" x14ac:dyDescent="0.2">
      <c r="A14" s="3" t="s">
        <v>17</v>
      </c>
    </row>
    <row r="15" spans="1:4" x14ac:dyDescent="0.2">
      <c r="A15" s="3" t="s">
        <v>18</v>
      </c>
    </row>
    <row r="16" spans="1:4" x14ac:dyDescent="0.2">
      <c r="A16" s="3" t="s">
        <v>54</v>
      </c>
    </row>
    <row r="17" spans="1:1" x14ac:dyDescent="0.2">
      <c r="A17" s="3" t="s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167F-E2C9-314B-8488-246810F7191D}">
  <dimension ref="A1:C7"/>
  <sheetViews>
    <sheetView workbookViewId="0">
      <selection activeCell="A2" sqref="A2"/>
    </sheetView>
  </sheetViews>
  <sheetFormatPr baseColWidth="10" defaultRowHeight="16" x14ac:dyDescent="0.2"/>
  <cols>
    <col min="1" max="1" width="30.83203125" customWidth="1"/>
    <col min="2" max="2" width="20.6640625" customWidth="1"/>
  </cols>
  <sheetData>
    <row r="1" spans="1:3" x14ac:dyDescent="0.2">
      <c r="A1" t="s">
        <v>84</v>
      </c>
      <c r="B1" t="s">
        <v>41</v>
      </c>
      <c r="C1" t="s">
        <v>42</v>
      </c>
    </row>
    <row r="2" spans="1:3" x14ac:dyDescent="0.2">
      <c r="A2" t="s">
        <v>36</v>
      </c>
      <c r="B2">
        <v>23</v>
      </c>
      <c r="C2" s="1">
        <f>B2/B7</f>
        <v>0.10747663551401869</v>
      </c>
    </row>
    <row r="3" spans="1:3" x14ac:dyDescent="0.2">
      <c r="A3" t="s">
        <v>37</v>
      </c>
      <c r="B3">
        <v>28</v>
      </c>
      <c r="C3" s="1">
        <f>B3/B7</f>
        <v>0.13084112149532709</v>
      </c>
    </row>
    <row r="4" spans="1:3" x14ac:dyDescent="0.2">
      <c r="A4" t="s">
        <v>38</v>
      </c>
      <c r="B4">
        <v>41</v>
      </c>
      <c r="C4" s="1">
        <f>B4/B7</f>
        <v>0.19158878504672897</v>
      </c>
    </row>
    <row r="5" spans="1:3" x14ac:dyDescent="0.2">
      <c r="A5" t="s">
        <v>39</v>
      </c>
      <c r="B5">
        <v>31</v>
      </c>
      <c r="C5" s="1">
        <f>B5/B7</f>
        <v>0.14485981308411214</v>
      </c>
    </row>
    <row r="6" spans="1:3" x14ac:dyDescent="0.2">
      <c r="A6" t="s">
        <v>40</v>
      </c>
      <c r="B6">
        <v>91</v>
      </c>
      <c r="C6" s="1">
        <f>B6/B7</f>
        <v>0.42523364485981308</v>
      </c>
    </row>
    <row r="7" spans="1:3" x14ac:dyDescent="0.2">
      <c r="A7" t="s">
        <v>12</v>
      </c>
      <c r="B7">
        <f>B2+B3+B4+B5+B6</f>
        <v>214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B925C-6200-0146-9E83-6A3A6A9648AD}">
  <dimension ref="A1:C19"/>
  <sheetViews>
    <sheetView tabSelected="1" zoomScale="168" zoomScaleNormal="168" workbookViewId="0">
      <selection activeCell="B25" sqref="B25"/>
    </sheetView>
  </sheetViews>
  <sheetFormatPr baseColWidth="10" defaultRowHeight="16" x14ac:dyDescent="0.2"/>
  <cols>
    <col min="1" max="1" width="28.6640625" customWidth="1"/>
    <col min="2" max="2" width="25.33203125" customWidth="1"/>
  </cols>
  <sheetData>
    <row r="1" spans="1:3" x14ac:dyDescent="0.2">
      <c r="A1" t="s">
        <v>85</v>
      </c>
      <c r="B1" t="s">
        <v>41</v>
      </c>
      <c r="C1" t="s">
        <v>42</v>
      </c>
    </row>
    <row r="2" spans="1:3" x14ac:dyDescent="0.2">
      <c r="A2" t="s">
        <v>36</v>
      </c>
      <c r="B2">
        <v>10</v>
      </c>
      <c r="C2" s="1">
        <f>B2/B7</f>
        <v>0.45454545454545453</v>
      </c>
    </row>
    <row r="3" spans="1:3" x14ac:dyDescent="0.2">
      <c r="A3" t="s">
        <v>37</v>
      </c>
      <c r="B3">
        <v>12</v>
      </c>
      <c r="C3" s="1">
        <f>B3/B7</f>
        <v>0.54545454545454541</v>
      </c>
    </row>
    <row r="4" spans="1:3" x14ac:dyDescent="0.2">
      <c r="A4" t="s">
        <v>38</v>
      </c>
      <c r="B4">
        <v>0</v>
      </c>
      <c r="C4" s="1">
        <f>B4/B7</f>
        <v>0</v>
      </c>
    </row>
    <row r="5" spans="1:3" x14ac:dyDescent="0.2">
      <c r="A5" t="s">
        <v>39</v>
      </c>
      <c r="B5">
        <v>0</v>
      </c>
      <c r="C5" s="1">
        <f>B5/B7</f>
        <v>0</v>
      </c>
    </row>
    <row r="6" spans="1:3" x14ac:dyDescent="0.2">
      <c r="A6" t="s">
        <v>40</v>
      </c>
      <c r="B6">
        <v>0</v>
      </c>
      <c r="C6" s="1">
        <f>B6/B7</f>
        <v>0</v>
      </c>
    </row>
    <row r="7" spans="1:3" x14ac:dyDescent="0.2">
      <c r="A7" t="s">
        <v>12</v>
      </c>
      <c r="B7">
        <f>B2+B3+B4+B5+B6</f>
        <v>22</v>
      </c>
    </row>
    <row r="13" spans="1:3" x14ac:dyDescent="0.2">
      <c r="A13" t="s">
        <v>86</v>
      </c>
      <c r="B13" t="s">
        <v>41</v>
      </c>
      <c r="C13" t="s">
        <v>42</v>
      </c>
    </row>
    <row r="14" spans="1:3" x14ac:dyDescent="0.2">
      <c r="A14" t="s">
        <v>36</v>
      </c>
      <c r="B14">
        <v>7</v>
      </c>
      <c r="C14" s="1">
        <f>B14/B19</f>
        <v>6.9306930693069313E-2</v>
      </c>
    </row>
    <row r="15" spans="1:3" x14ac:dyDescent="0.2">
      <c r="A15" t="s">
        <v>37</v>
      </c>
      <c r="B15">
        <v>21</v>
      </c>
      <c r="C15" s="1">
        <f>B15/B19</f>
        <v>0.20792079207920791</v>
      </c>
    </row>
    <row r="16" spans="1:3" x14ac:dyDescent="0.2">
      <c r="A16" t="s">
        <v>38</v>
      </c>
      <c r="B16">
        <v>37</v>
      </c>
      <c r="C16" s="1">
        <f>B16/B19</f>
        <v>0.36633663366336633</v>
      </c>
    </row>
    <row r="17" spans="1:3" x14ac:dyDescent="0.2">
      <c r="A17" t="s">
        <v>39</v>
      </c>
      <c r="B17">
        <v>6</v>
      </c>
      <c r="C17" s="1">
        <f>B17/B19</f>
        <v>5.9405940594059403E-2</v>
      </c>
    </row>
    <row r="18" spans="1:3" x14ac:dyDescent="0.2">
      <c r="A18" t="s">
        <v>40</v>
      </c>
      <c r="B18">
        <v>30</v>
      </c>
      <c r="C18" s="1">
        <f>B18/B19</f>
        <v>0.29702970297029702</v>
      </c>
    </row>
    <row r="19" spans="1:3" x14ac:dyDescent="0.2">
      <c r="A19" t="s">
        <v>12</v>
      </c>
      <c r="B19">
        <f>B14+B15+B16+B17+B18</f>
        <v>101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FAC43-E266-B64C-A101-BB086B617A04}">
  <dimension ref="A1:D9"/>
  <sheetViews>
    <sheetView workbookViewId="0">
      <selection activeCell="D5" sqref="D5"/>
    </sheetView>
  </sheetViews>
  <sheetFormatPr baseColWidth="10" defaultRowHeight="16" x14ac:dyDescent="0.2"/>
  <cols>
    <col min="1" max="1" width="20.83203125" customWidth="1"/>
  </cols>
  <sheetData>
    <row r="1" spans="1:4" x14ac:dyDescent="0.2">
      <c r="A1" t="s">
        <v>16</v>
      </c>
      <c r="B1" t="s">
        <v>3</v>
      </c>
      <c r="C1" t="s">
        <v>56</v>
      </c>
      <c r="D1" t="s">
        <v>12</v>
      </c>
    </row>
    <row r="2" spans="1:4" x14ac:dyDescent="0.2">
      <c r="A2" t="s">
        <v>0</v>
      </c>
      <c r="B2">
        <v>10</v>
      </c>
      <c r="C2">
        <v>153</v>
      </c>
      <c r="D2">
        <f>B2+C2</f>
        <v>163</v>
      </c>
    </row>
    <row r="3" spans="1:4" x14ac:dyDescent="0.2">
      <c r="A3" t="s">
        <v>14</v>
      </c>
      <c r="B3">
        <v>12</v>
      </c>
      <c r="C3">
        <v>11</v>
      </c>
      <c r="D3">
        <f>B3+C3</f>
        <v>23</v>
      </c>
    </row>
    <row r="4" spans="1:4" x14ac:dyDescent="0.2">
      <c r="A4" t="s">
        <v>12</v>
      </c>
      <c r="B4">
        <f>B2+B3</f>
        <v>22</v>
      </c>
      <c r="C4">
        <f>C2+C3</f>
        <v>164</v>
      </c>
      <c r="D4">
        <f>D2+D3</f>
        <v>186</v>
      </c>
    </row>
    <row r="6" spans="1:4" x14ac:dyDescent="0.2">
      <c r="A6" s="3" t="s">
        <v>17</v>
      </c>
    </row>
    <row r="7" spans="1:4" x14ac:dyDescent="0.2">
      <c r="A7" s="3" t="s">
        <v>18</v>
      </c>
    </row>
    <row r="8" spans="1:4" x14ac:dyDescent="0.2">
      <c r="A8" s="3" t="s">
        <v>26</v>
      </c>
    </row>
    <row r="9" spans="1:4" x14ac:dyDescent="0.2">
      <c r="A9" s="3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4B738-A3F0-DC49-BA3A-56C8ADFE8152}">
  <dimension ref="A1:D12"/>
  <sheetViews>
    <sheetView workbookViewId="0">
      <selection activeCell="A8" sqref="A8"/>
    </sheetView>
  </sheetViews>
  <sheetFormatPr baseColWidth="10" defaultRowHeight="16" x14ac:dyDescent="0.2"/>
  <cols>
    <col min="1" max="1" width="22.5" customWidth="1"/>
  </cols>
  <sheetData>
    <row r="1" spans="1:4" x14ac:dyDescent="0.2">
      <c r="A1" t="s">
        <v>21</v>
      </c>
      <c r="B1" t="s">
        <v>3</v>
      </c>
      <c r="C1" t="s">
        <v>4</v>
      </c>
      <c r="D1" t="s">
        <v>12</v>
      </c>
    </row>
    <row r="2" spans="1:4" x14ac:dyDescent="0.2">
      <c r="A2" t="s">
        <v>19</v>
      </c>
      <c r="B2">
        <v>91</v>
      </c>
      <c r="C2">
        <v>0</v>
      </c>
      <c r="D2">
        <f>B2+C2</f>
        <v>91</v>
      </c>
    </row>
    <row r="3" spans="1:4" x14ac:dyDescent="0.2">
      <c r="A3" t="s">
        <v>20</v>
      </c>
      <c r="B3">
        <v>21</v>
      </c>
      <c r="C3">
        <v>10</v>
      </c>
      <c r="D3">
        <f>B3+C3</f>
        <v>31</v>
      </c>
    </row>
    <row r="4" spans="1:4" x14ac:dyDescent="0.2">
      <c r="A4" t="s">
        <v>12</v>
      </c>
      <c r="B4">
        <f>B2+B3</f>
        <v>112</v>
      </c>
      <c r="C4">
        <f>C2+C3</f>
        <v>10</v>
      </c>
      <c r="D4">
        <f>D2+D3</f>
        <v>122</v>
      </c>
    </row>
    <row r="6" spans="1:4" x14ac:dyDescent="0.2">
      <c r="A6" s="3" t="s">
        <v>17</v>
      </c>
    </row>
    <row r="7" spans="1:4" x14ac:dyDescent="0.2">
      <c r="A7" s="3" t="s">
        <v>18</v>
      </c>
    </row>
    <row r="8" spans="1:4" x14ac:dyDescent="0.2">
      <c r="A8" s="3" t="s">
        <v>43</v>
      </c>
    </row>
    <row r="9" spans="1:4" x14ac:dyDescent="0.2">
      <c r="A9" s="3" t="s">
        <v>44</v>
      </c>
    </row>
    <row r="12" spans="1:4" x14ac:dyDescent="0.2">
      <c r="A1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Corpus break down</vt:lpstr>
      <vt:lpstr>COS vs. CUM</vt:lpstr>
      <vt:lpstr>telicity vs. non telic</vt:lpstr>
      <vt:lpstr>Dynamic vs. stative</vt:lpstr>
      <vt:lpstr>Dynamic atelic vs. stative</vt:lpstr>
      <vt:lpstr>Event structure 0-tense corpus</vt:lpstr>
      <vt:lpstr>Event structure PST &amp; NPST</vt:lpstr>
      <vt:lpstr>Stative vs. COS</vt:lpstr>
      <vt:lpstr>atomicity</vt:lpstr>
      <vt:lpstr>CUM vs. COS without overt mark</vt:lpstr>
      <vt:lpstr>Summary of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2021-11-03T09:53:52Z</dcterms:created>
  <dcterms:modified xsi:type="dcterms:W3CDTF">2021-12-02T15:40:07Z</dcterms:modified>
</cp:coreProperties>
</file>