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2BEA60B0-2BA1-4CC4-A617-0D316D0B43C9}" xr6:coauthVersionLast="37" xr6:coauthVersionMax="37" xr10:uidLastSave="{00000000-0000-0000-0000-000000000000}"/>
  <bookViews>
    <workbookView xWindow="0" yWindow="0" windowWidth="28680" windowHeight="11595" xr2:uid="{00000000-000D-0000-FFFF-FFFF00000000}"/>
  </bookViews>
  <sheets>
    <sheet name="1" sheetId="1" r:id="rId1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'1'!$G$21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9021"/>
</workbook>
</file>

<file path=xl/calcChain.xml><?xml version="1.0" encoding="utf-8"?>
<calcChain xmlns="http://schemas.openxmlformats.org/spreadsheetml/2006/main">
  <c r="S75" i="1" l="1"/>
  <c r="R75" i="1"/>
  <c r="S73" i="1"/>
  <c r="R73" i="1"/>
  <c r="S71" i="1"/>
  <c r="R71" i="1"/>
  <c r="S70" i="1"/>
  <c r="R70" i="1"/>
  <c r="S69" i="1"/>
  <c r="R69" i="1"/>
  <c r="S65" i="1"/>
  <c r="R65" i="1"/>
  <c r="S63" i="1"/>
  <c r="R63" i="1"/>
  <c r="S61" i="1"/>
  <c r="R61" i="1"/>
  <c r="S60" i="1"/>
  <c r="R60" i="1"/>
  <c r="S59" i="1"/>
  <c r="R59" i="1"/>
  <c r="S54" i="1"/>
  <c r="R54" i="1"/>
  <c r="S52" i="1"/>
  <c r="R52" i="1"/>
  <c r="S50" i="1"/>
  <c r="R50" i="1"/>
  <c r="S49" i="1"/>
  <c r="R49" i="1"/>
  <c r="S48" i="1"/>
  <c r="R48" i="1"/>
  <c r="S44" i="1"/>
  <c r="R44" i="1"/>
  <c r="S42" i="1"/>
  <c r="R42" i="1"/>
  <c r="S40" i="1"/>
  <c r="R40" i="1"/>
  <c r="S39" i="1"/>
  <c r="R39" i="1"/>
  <c r="S38" i="1"/>
  <c r="R38" i="1"/>
  <c r="S34" i="1"/>
  <c r="R34" i="1"/>
  <c r="S32" i="1"/>
  <c r="R32" i="1"/>
  <c r="S30" i="1"/>
  <c r="R30" i="1"/>
  <c r="S29" i="1"/>
  <c r="R29" i="1"/>
  <c r="S28" i="1"/>
  <c r="R28" i="1"/>
  <c r="S24" i="1"/>
  <c r="R24" i="1"/>
  <c r="S22" i="1"/>
  <c r="R22" i="1"/>
  <c r="S20" i="1"/>
  <c r="R20" i="1"/>
  <c r="S19" i="1"/>
  <c r="R19" i="1"/>
  <c r="S18" i="1"/>
  <c r="R18" i="1"/>
  <c r="S13" i="1"/>
  <c r="R13" i="1"/>
  <c r="S11" i="1"/>
  <c r="R11" i="1"/>
  <c r="S9" i="1"/>
  <c r="R9" i="1"/>
  <c r="S8" i="1"/>
  <c r="R8" i="1"/>
  <c r="S7" i="1"/>
  <c r="R7" i="1"/>
  <c r="I51" i="1" l="1"/>
  <c r="H72" i="1"/>
  <c r="I72" i="1"/>
  <c r="H73" i="1"/>
  <c r="I73" i="1"/>
  <c r="H74" i="1"/>
  <c r="I74" i="1"/>
  <c r="H75" i="1"/>
  <c r="I75" i="1"/>
  <c r="I71" i="1"/>
  <c r="H71" i="1"/>
  <c r="I70" i="1"/>
  <c r="H70" i="1"/>
  <c r="I69" i="1"/>
  <c r="H69" i="1"/>
  <c r="H63" i="1"/>
  <c r="I60" i="1"/>
  <c r="I61" i="1"/>
  <c r="I62" i="1"/>
  <c r="I59" i="1"/>
  <c r="I63" i="1"/>
  <c r="I64" i="1"/>
  <c r="I65" i="1"/>
  <c r="H65" i="1"/>
  <c r="H64" i="1"/>
  <c r="H62" i="1"/>
  <c r="H61" i="1"/>
  <c r="H60" i="1"/>
  <c r="H59" i="1"/>
  <c r="H54" i="1"/>
  <c r="H53" i="1"/>
  <c r="I52" i="1"/>
  <c r="I53" i="1"/>
  <c r="I54" i="1"/>
  <c r="I50" i="1"/>
  <c r="H52" i="1"/>
  <c r="H51" i="1"/>
  <c r="H50" i="1"/>
  <c r="I49" i="1"/>
  <c r="H49" i="1"/>
  <c r="I48" i="1"/>
  <c r="H48" i="1"/>
  <c r="H39" i="1"/>
  <c r="I39" i="1"/>
  <c r="H40" i="1"/>
  <c r="I40" i="1"/>
  <c r="H41" i="1"/>
  <c r="I41" i="1"/>
  <c r="H42" i="1"/>
  <c r="I42" i="1"/>
  <c r="H43" i="1"/>
  <c r="I43" i="1"/>
  <c r="H44" i="1"/>
  <c r="I44" i="1"/>
  <c r="I38" i="1"/>
  <c r="H38" i="1"/>
  <c r="H34" i="1"/>
  <c r="I34" i="1"/>
  <c r="I33" i="1"/>
  <c r="H33" i="1"/>
  <c r="I32" i="1"/>
  <c r="H32" i="1"/>
  <c r="I31" i="1"/>
  <c r="H31" i="1"/>
  <c r="I30" i="1"/>
  <c r="H30" i="1"/>
  <c r="I29" i="1"/>
  <c r="H29" i="1"/>
  <c r="I28" i="1"/>
  <c r="H28" i="1"/>
  <c r="H24" i="1"/>
  <c r="I24" i="1"/>
  <c r="I23" i="1"/>
  <c r="H23" i="1"/>
  <c r="I22" i="1"/>
  <c r="H22" i="1"/>
  <c r="I21" i="1"/>
  <c r="H21" i="1"/>
  <c r="I20" i="1"/>
  <c r="H20" i="1"/>
  <c r="I19" i="1"/>
  <c r="H19" i="1"/>
  <c r="I18" i="1"/>
  <c r="H18" i="1"/>
  <c r="I9" i="1"/>
  <c r="H9" i="1"/>
  <c r="H8" i="1"/>
  <c r="I8" i="1"/>
  <c r="H10" i="1"/>
  <c r="I10" i="1"/>
  <c r="H11" i="1"/>
  <c r="I11" i="1"/>
  <c r="H12" i="1"/>
  <c r="I12" i="1"/>
  <c r="H13" i="1"/>
  <c r="I13" i="1"/>
  <c r="I7" i="1"/>
  <c r="H7" i="1"/>
</calcChain>
</file>

<file path=xl/sharedStrings.xml><?xml version="1.0" encoding="utf-8"?>
<sst xmlns="http://schemas.openxmlformats.org/spreadsheetml/2006/main" count="74" uniqueCount="15">
  <si>
    <t>T, min</t>
  </si>
  <si>
    <t>Mouse</t>
  </si>
  <si>
    <t>Mean value</t>
  </si>
  <si>
    <t xml:space="preserve">Standard deviation </t>
  </si>
  <si>
    <t>Heart</t>
  </si>
  <si>
    <t>Stomach</t>
  </si>
  <si>
    <t>Kidneys</t>
  </si>
  <si>
    <t>Neck (thyroid and salivary gland area)</t>
  </si>
  <si>
    <t>Muscle</t>
  </si>
  <si>
    <t>Liver</t>
  </si>
  <si>
    <t>Lungs</t>
  </si>
  <si>
    <t>SUV values are shown in the form of separate tables for each organ. On the left are tables related to 99mTc-E1b, on the right - to 99mTc-pertechnetate.</t>
  </si>
  <si>
    <r>
      <t xml:space="preserve"> </t>
    </r>
    <r>
      <rPr>
        <b/>
        <vertAlign val="superscript"/>
        <sz val="10"/>
        <color theme="5" tint="-0.249977111117893"/>
        <rFont val="Times New Roman"/>
        <family val="1"/>
        <charset val="204"/>
      </rPr>
      <t>99m</t>
    </r>
    <r>
      <rPr>
        <b/>
        <sz val="10"/>
        <color theme="5" tint="-0.249977111117893"/>
        <rFont val="Times New Roman"/>
        <family val="1"/>
        <charset val="204"/>
      </rPr>
      <t>Tc-E1b</t>
    </r>
  </si>
  <si>
    <r>
      <rPr>
        <b/>
        <vertAlign val="superscript"/>
        <sz val="10"/>
        <color theme="5" tint="-0.249977111117893"/>
        <rFont val="Times New Roman"/>
        <family val="1"/>
        <charset val="204"/>
      </rPr>
      <t>99m</t>
    </r>
    <r>
      <rPr>
        <b/>
        <sz val="10"/>
        <color theme="5" tint="-0.249977111117893"/>
        <rFont val="Times New Roman"/>
        <family val="1"/>
        <charset val="204"/>
      </rPr>
      <t>Tc pertechnetate</t>
    </r>
  </si>
  <si>
    <r>
      <t xml:space="preserve">Kinetics of SUV changing in key organs of healthy mice after administrating </t>
    </r>
    <r>
      <rPr>
        <b/>
        <vertAlign val="superscript"/>
        <sz val="12"/>
        <color theme="1"/>
        <rFont val="Times New Roman"/>
        <family val="1"/>
        <charset val="204"/>
      </rPr>
      <t>99m</t>
    </r>
    <r>
      <rPr>
        <b/>
        <sz val="12"/>
        <color theme="1"/>
        <rFont val="Times New Roman"/>
        <family val="1"/>
        <charset val="204"/>
      </rPr>
      <t>Tc-E1b complex or 99mTc pertechnetate determined by SPECT/CT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</si>
</sst>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b/>
      <vertAlign val="superscript"/>
      <sz val="10"/>
      <color theme="5" tint="-0.249977111117893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vertAlign val="superscript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5"/>
  <sheetViews>
    <sheetView tabSelected="1" workbookViewId="0">
      <selection activeCell="J7" sqref="J7"/>
    </sheetView>
  </sheetViews>
  <sheetFormatPr defaultRowHeight="12.75" x14ac:dyDescent="0.25"/>
  <cols>
    <col min="1" max="1" width="8.42578125" style="3" customWidth="1"/>
    <col min="2" max="2" width="9.140625" style="3" customWidth="1"/>
    <col min="3" max="7" width="9.140625" style="3"/>
    <col min="8" max="8" width="11.28515625" style="3" customWidth="1"/>
    <col min="9" max="9" width="16.5703125" style="3" customWidth="1"/>
    <col min="10" max="10" width="9.140625" style="3"/>
    <col min="11" max="11" width="7.42578125" style="3" customWidth="1"/>
    <col min="12" max="17" width="9.140625" style="3"/>
    <col min="18" max="18" width="10.28515625" style="3" customWidth="1"/>
    <col min="19" max="19" width="15.42578125" style="3" customWidth="1"/>
    <col min="20" max="16384" width="9.140625" style="3"/>
  </cols>
  <sheetData>
    <row r="1" spans="1:19" ht="18.75" x14ac:dyDescent="0.25">
      <c r="A1" s="1" t="s">
        <v>14</v>
      </c>
      <c r="K1" s="4"/>
    </row>
    <row r="2" spans="1:19" x14ac:dyDescent="0.25">
      <c r="A2" s="5" t="s">
        <v>11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15.75" x14ac:dyDescent="0.25">
      <c r="A3" s="6" t="s">
        <v>12</v>
      </c>
      <c r="B3" s="6"/>
      <c r="C3" s="6"/>
      <c r="D3" s="6"/>
      <c r="E3" s="6"/>
      <c r="F3" s="6"/>
      <c r="G3" s="6"/>
      <c r="H3" s="6"/>
      <c r="I3" s="6"/>
      <c r="K3" s="6" t="s">
        <v>13</v>
      </c>
      <c r="L3" s="6"/>
      <c r="M3" s="6"/>
      <c r="N3" s="6"/>
      <c r="O3" s="6"/>
      <c r="P3" s="6"/>
      <c r="Q3" s="6"/>
      <c r="R3" s="6"/>
      <c r="S3" s="6"/>
    </row>
    <row r="4" spans="1:19" x14ac:dyDescent="0.25">
      <c r="B4" s="7"/>
      <c r="L4" s="7"/>
    </row>
    <row r="5" spans="1:19" x14ac:dyDescent="0.25">
      <c r="A5" s="7" t="s">
        <v>4</v>
      </c>
      <c r="B5" s="8" t="s">
        <v>1</v>
      </c>
      <c r="C5" s="8"/>
      <c r="D5" s="8"/>
      <c r="E5" s="8"/>
      <c r="F5" s="8"/>
      <c r="G5" s="8"/>
      <c r="H5" s="9" t="s">
        <v>2</v>
      </c>
      <c r="I5" s="9" t="s">
        <v>3</v>
      </c>
      <c r="K5" s="7" t="s">
        <v>4</v>
      </c>
      <c r="L5" s="8" t="s">
        <v>1</v>
      </c>
      <c r="M5" s="8"/>
      <c r="N5" s="8"/>
      <c r="O5" s="8"/>
      <c r="P5" s="8"/>
      <c r="Q5" s="8"/>
      <c r="R5" s="9" t="s">
        <v>2</v>
      </c>
      <c r="S5" s="9" t="s">
        <v>3</v>
      </c>
    </row>
    <row r="6" spans="1:19" x14ac:dyDescent="0.25">
      <c r="A6" s="10" t="s">
        <v>0</v>
      </c>
      <c r="B6" s="11">
        <v>1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2"/>
      <c r="I6" s="12"/>
      <c r="K6" s="10" t="s">
        <v>0</v>
      </c>
      <c r="L6" s="11">
        <v>1</v>
      </c>
      <c r="M6" s="11">
        <v>2</v>
      </c>
      <c r="N6" s="11">
        <v>3</v>
      </c>
      <c r="O6" s="11">
        <v>4</v>
      </c>
      <c r="P6" s="11">
        <v>5</v>
      </c>
      <c r="Q6" s="11">
        <v>6</v>
      </c>
      <c r="R6" s="12"/>
      <c r="S6" s="12"/>
    </row>
    <row r="7" spans="1:19" x14ac:dyDescent="0.2">
      <c r="A7" s="13">
        <v>5</v>
      </c>
      <c r="B7" s="14">
        <v>2.8595359460916301</v>
      </c>
      <c r="C7" s="14">
        <v>3.5508440057776198</v>
      </c>
      <c r="D7" s="14">
        <v>3.5358185848701398</v>
      </c>
      <c r="E7" s="14">
        <v>4.2667959612765101</v>
      </c>
      <c r="F7" s="14">
        <v>3.0525852914899501</v>
      </c>
      <c r="G7" s="14">
        <v>3.5278451585065298</v>
      </c>
      <c r="H7" s="15">
        <f>ROUND(AVERAGE(B7:G7),1)</f>
        <v>3.5</v>
      </c>
      <c r="I7" s="15">
        <f>ROUND(_xlfn.STDEV.S(B7:G7),1)</f>
        <v>0.5</v>
      </c>
      <c r="K7" s="13">
        <v>5</v>
      </c>
      <c r="L7" s="15">
        <v>1.9667465867684799</v>
      </c>
      <c r="M7" s="15">
        <v>2.4666788638336601</v>
      </c>
      <c r="N7" s="15">
        <v>1.69567549012718</v>
      </c>
      <c r="O7" s="15">
        <v>2.52396065914072</v>
      </c>
      <c r="P7" s="15">
        <v>1.9959758613636951</v>
      </c>
      <c r="Q7" s="15">
        <v>1.9588289832288901</v>
      </c>
      <c r="R7" s="15">
        <f>ROUND(AVERAGE(L7:Q7),1)</f>
        <v>2.1</v>
      </c>
      <c r="S7" s="15">
        <f>ROUND(_xlfn.STDEV.S(L7:Q7),1)</f>
        <v>0.3</v>
      </c>
    </row>
    <row r="8" spans="1:19" x14ac:dyDescent="0.2">
      <c r="A8" s="13">
        <v>20</v>
      </c>
      <c r="B8" s="14">
        <v>1.7271979736979099</v>
      </c>
      <c r="C8" s="14">
        <v>2.1423467210770499</v>
      </c>
      <c r="D8" s="14">
        <v>1.7954377365909799</v>
      </c>
      <c r="E8" s="14">
        <v>2.0583244172958102</v>
      </c>
      <c r="F8" s="14">
        <v>2.6941416697576601</v>
      </c>
      <c r="G8" s="14">
        <v>2.0533739239472202</v>
      </c>
      <c r="H8" s="15">
        <f t="shared" ref="H8:H13" si="0">ROUND(AVERAGE(B8:G8),1)</f>
        <v>2.1</v>
      </c>
      <c r="I8" s="15">
        <f t="shared" ref="I8:I13" si="1">ROUND(_xlfn.STDEV.S(B8:G8),1)</f>
        <v>0.3</v>
      </c>
      <c r="K8" s="13">
        <v>20</v>
      </c>
      <c r="L8" s="15">
        <v>1.0218232460407299</v>
      </c>
      <c r="M8" s="15">
        <v>1.3658818291616626</v>
      </c>
      <c r="N8" s="15">
        <v>1.1406033122493</v>
      </c>
      <c r="O8" s="15">
        <v>1.161724824970588</v>
      </c>
      <c r="P8" s="15">
        <v>1.4267700670519801</v>
      </c>
      <c r="Q8" s="15">
        <v>0.92332354749086998</v>
      </c>
      <c r="R8" s="15">
        <f t="shared" ref="R8:R9" si="2">ROUND(AVERAGE(L8:Q8),1)</f>
        <v>1.2</v>
      </c>
      <c r="S8" s="15">
        <f t="shared" ref="S8" si="3">ROUND(_xlfn.STDEV.S(L8:Q8),1)</f>
        <v>0.2</v>
      </c>
    </row>
    <row r="9" spans="1:19" x14ac:dyDescent="0.2">
      <c r="A9" s="13">
        <v>40</v>
      </c>
      <c r="B9" s="14">
        <v>1.2371849869727156</v>
      </c>
      <c r="C9" s="14">
        <v>1.7615791577729401</v>
      </c>
      <c r="D9" s="14">
        <v>1.08804574968526</v>
      </c>
      <c r="E9" s="14">
        <v>1.0604474290506913</v>
      </c>
      <c r="F9" s="14">
        <v>1.9248730303719639</v>
      </c>
      <c r="G9" s="14">
        <v>1.2481944203376769</v>
      </c>
      <c r="H9" s="15">
        <f>ROUND(AVERAGE(B9:G9),1)</f>
        <v>1.4</v>
      </c>
      <c r="I9" s="15">
        <f>ROUND(_xlfn.STDEV.S(B9:G9),1)</f>
        <v>0.4</v>
      </c>
      <c r="K9" s="13">
        <v>40</v>
      </c>
      <c r="L9" s="15">
        <v>0.9459143277315889</v>
      </c>
      <c r="M9" s="15">
        <v>0.69149245963431905</v>
      </c>
      <c r="N9" s="15">
        <v>0.68612717061187101</v>
      </c>
      <c r="O9" s="15">
        <v>0.63849586492870003</v>
      </c>
      <c r="P9" s="15">
        <v>0.96746768121956905</v>
      </c>
      <c r="Q9" s="15">
        <v>0.65458407536498275</v>
      </c>
      <c r="R9" s="15">
        <f t="shared" si="2"/>
        <v>0.8</v>
      </c>
      <c r="S9" s="15">
        <f>ROUND(_xlfn.STDEV.S(L9:Q9),1)</f>
        <v>0.2</v>
      </c>
    </row>
    <row r="10" spans="1:19" x14ac:dyDescent="0.2">
      <c r="A10" s="13">
        <v>120</v>
      </c>
      <c r="B10" s="14">
        <v>0.35632010773551881</v>
      </c>
      <c r="C10" s="14">
        <v>0.30114905131049402</v>
      </c>
      <c r="D10" s="14">
        <v>0.64173042472975805</v>
      </c>
      <c r="E10" s="14">
        <v>0.90015719453804199</v>
      </c>
      <c r="F10" s="14">
        <v>0.86211387194052802</v>
      </c>
      <c r="G10" s="14">
        <v>0.764276946432074</v>
      </c>
      <c r="H10" s="15">
        <f t="shared" si="0"/>
        <v>0.6</v>
      </c>
      <c r="I10" s="15">
        <f t="shared" si="1"/>
        <v>0.3</v>
      </c>
      <c r="K10" s="13">
        <v>120</v>
      </c>
      <c r="L10" s="15"/>
      <c r="M10" s="15"/>
      <c r="N10" s="15"/>
      <c r="P10" s="15"/>
      <c r="Q10" s="15"/>
      <c r="R10" s="15"/>
      <c r="S10" s="15"/>
    </row>
    <row r="11" spans="1:19" x14ac:dyDescent="0.2">
      <c r="A11" s="13">
        <v>180</v>
      </c>
      <c r="B11" s="14">
        <v>0.452547997004003</v>
      </c>
      <c r="C11" s="14">
        <v>0.29817999534774597</v>
      </c>
      <c r="D11" s="14">
        <v>0.32622982719913102</v>
      </c>
      <c r="E11" s="14">
        <v>0.30821287464233998</v>
      </c>
      <c r="F11" s="14">
        <v>0.54739589460077698</v>
      </c>
      <c r="G11" s="14">
        <v>0.68351405489956996</v>
      </c>
      <c r="H11" s="15">
        <f t="shared" si="0"/>
        <v>0.4</v>
      </c>
      <c r="I11" s="15">
        <f t="shared" si="1"/>
        <v>0.2</v>
      </c>
      <c r="K11" s="13">
        <v>180</v>
      </c>
      <c r="L11" s="15">
        <v>0.81171564544085395</v>
      </c>
      <c r="M11" s="15">
        <v>0.67841299783525799</v>
      </c>
      <c r="N11" s="15">
        <v>0.75212518772168546</v>
      </c>
      <c r="O11" s="15">
        <v>0.78412656254426105</v>
      </c>
      <c r="P11" s="15">
        <v>0.85035629985504779</v>
      </c>
      <c r="Q11" s="15">
        <v>0.59395729340292702</v>
      </c>
      <c r="R11" s="15">
        <f>ROUND(AVERAGE(L11:Q11),1)</f>
        <v>0.7</v>
      </c>
      <c r="S11" s="15">
        <f>ROUND(_xlfn.STDEV.S(L11:Q11),1)</f>
        <v>0.1</v>
      </c>
    </row>
    <row r="12" spans="1:19" x14ac:dyDescent="0.2">
      <c r="A12" s="13">
        <v>360</v>
      </c>
      <c r="B12" s="14">
        <v>0.18934921424952336</v>
      </c>
      <c r="C12" s="14">
        <v>8.3931502356426796E-2</v>
      </c>
      <c r="D12" s="14">
        <v>6.7268649925244978E-2</v>
      </c>
      <c r="E12" s="14">
        <v>1.4142563284258364E-2</v>
      </c>
      <c r="F12" s="14">
        <v>2.602079146308825E-2</v>
      </c>
      <c r="G12" s="14">
        <v>0.2425769369234331</v>
      </c>
      <c r="H12" s="15">
        <f t="shared" si="0"/>
        <v>0.1</v>
      </c>
      <c r="I12" s="15">
        <f t="shared" si="1"/>
        <v>0.1</v>
      </c>
      <c r="K12" s="13">
        <v>360</v>
      </c>
      <c r="L12" s="15"/>
      <c r="M12" s="15"/>
      <c r="N12" s="15"/>
      <c r="O12" s="15"/>
      <c r="P12" s="15"/>
      <c r="Q12" s="15"/>
      <c r="R12" s="15"/>
      <c r="S12" s="15"/>
    </row>
    <row r="13" spans="1:19" x14ac:dyDescent="0.2">
      <c r="A13" s="13">
        <v>1440</v>
      </c>
      <c r="B13" s="14">
        <v>6.6767859405081259E-2</v>
      </c>
      <c r="C13" s="14">
        <v>5.1099198369774973E-2</v>
      </c>
      <c r="D13" s="14">
        <v>0.22438135854608846</v>
      </c>
      <c r="E13" s="14">
        <v>5.893870163854445E-2</v>
      </c>
      <c r="F13" s="14">
        <v>0.1473633008368779</v>
      </c>
      <c r="G13" s="14">
        <v>6.0390823616762651E-2</v>
      </c>
      <c r="H13" s="15">
        <f t="shared" si="0"/>
        <v>0.1</v>
      </c>
      <c r="I13" s="15">
        <f t="shared" si="1"/>
        <v>0.1</v>
      </c>
      <c r="K13" s="13">
        <v>1440</v>
      </c>
      <c r="L13" s="15">
        <v>4.8852695171080998E-2</v>
      </c>
      <c r="M13" s="15">
        <v>4.7446934685285672E-2</v>
      </c>
      <c r="N13" s="15">
        <v>4.4041672835010107E-2</v>
      </c>
      <c r="O13" s="15">
        <v>4.394270844277344E-2</v>
      </c>
      <c r="P13" s="15">
        <v>5.3232810286135648E-2</v>
      </c>
      <c r="Q13" s="15">
        <v>3.6504084265325198E-2</v>
      </c>
      <c r="R13" s="15">
        <f>ROUND(AVERAGE(L13:Q13),2)</f>
        <v>0.05</v>
      </c>
      <c r="S13" s="15">
        <f>ROUND(_xlfn.STDEV.S(L13:Q13),2)</f>
        <v>0.01</v>
      </c>
    </row>
    <row r="15" spans="1:19" x14ac:dyDescent="0.25">
      <c r="A15" s="7"/>
      <c r="E15" s="4"/>
      <c r="F15" s="4"/>
      <c r="G15" s="4"/>
      <c r="H15" s="4"/>
      <c r="I15" s="4"/>
      <c r="K15" s="7"/>
      <c r="M15" s="4"/>
      <c r="N15" s="4"/>
      <c r="O15" s="4"/>
      <c r="P15" s="4"/>
      <c r="Q15" s="4"/>
      <c r="R15" s="4"/>
      <c r="S15" s="4"/>
    </row>
    <row r="16" spans="1:19" x14ac:dyDescent="0.25">
      <c r="A16" s="4" t="s">
        <v>10</v>
      </c>
      <c r="B16" s="8" t="s">
        <v>1</v>
      </c>
      <c r="C16" s="8"/>
      <c r="D16" s="8"/>
      <c r="E16" s="8"/>
      <c r="F16" s="8"/>
      <c r="G16" s="8"/>
      <c r="H16" s="9" t="s">
        <v>2</v>
      </c>
      <c r="I16" s="9" t="s">
        <v>3</v>
      </c>
      <c r="K16" s="4" t="s">
        <v>10</v>
      </c>
      <c r="L16" s="8" t="s">
        <v>1</v>
      </c>
      <c r="M16" s="8"/>
      <c r="N16" s="8"/>
      <c r="O16" s="8"/>
      <c r="P16" s="8"/>
      <c r="Q16" s="8"/>
      <c r="R16" s="9" t="s">
        <v>2</v>
      </c>
      <c r="S16" s="9" t="s">
        <v>3</v>
      </c>
    </row>
    <row r="17" spans="1:19" x14ac:dyDescent="0.25">
      <c r="A17" s="10" t="s">
        <v>0</v>
      </c>
      <c r="B17" s="11">
        <v>1</v>
      </c>
      <c r="C17" s="11">
        <v>2</v>
      </c>
      <c r="D17" s="11">
        <v>3</v>
      </c>
      <c r="E17" s="11">
        <v>4</v>
      </c>
      <c r="F17" s="11">
        <v>5</v>
      </c>
      <c r="G17" s="11">
        <v>6</v>
      </c>
      <c r="H17" s="12"/>
      <c r="I17" s="12"/>
      <c r="K17" s="10" t="s">
        <v>0</v>
      </c>
      <c r="L17" s="11">
        <v>1</v>
      </c>
      <c r="M17" s="11">
        <v>2</v>
      </c>
      <c r="N17" s="11">
        <v>3</v>
      </c>
      <c r="O17" s="11">
        <v>4</v>
      </c>
      <c r="P17" s="11">
        <v>5</v>
      </c>
      <c r="Q17" s="11">
        <v>6</v>
      </c>
      <c r="R17" s="12"/>
      <c r="S17" s="12"/>
    </row>
    <row r="18" spans="1:19" x14ac:dyDescent="0.2">
      <c r="A18" s="13">
        <v>5</v>
      </c>
      <c r="B18" s="14">
        <v>1.7221210262272499</v>
      </c>
      <c r="C18" s="14">
        <v>1.7348075678222801</v>
      </c>
      <c r="D18" s="14">
        <v>1.88131488609943</v>
      </c>
      <c r="E18" s="14">
        <v>1.60316366670886</v>
      </c>
      <c r="F18" s="14">
        <v>2.0852955963637201</v>
      </c>
      <c r="G18" s="14">
        <v>1.87922395778005</v>
      </c>
      <c r="H18" s="15">
        <f>ROUND(AVERAGE(B18:G18),1)</f>
        <v>1.8</v>
      </c>
      <c r="I18" s="15">
        <f>ROUND(_xlfn.STDEV.S(B18:G18),1)</f>
        <v>0.2</v>
      </c>
      <c r="K18" s="13">
        <v>5</v>
      </c>
      <c r="L18" s="15">
        <v>1.7203929969051399</v>
      </c>
      <c r="M18" s="15">
        <v>1.46021529113932</v>
      </c>
      <c r="N18" s="15">
        <v>0.98960659063887002</v>
      </c>
      <c r="O18" s="15">
        <v>1.3773403149243699</v>
      </c>
      <c r="P18" s="15">
        <v>1.0628296230483101</v>
      </c>
      <c r="Q18" s="15">
        <v>1.41429046986013</v>
      </c>
      <c r="R18" s="15">
        <f>ROUND(AVERAGE(L18:Q18),1)</f>
        <v>1.3</v>
      </c>
      <c r="S18" s="15">
        <f>ROUND(_xlfn.STDEV.S(L18:Q18),1)</f>
        <v>0.3</v>
      </c>
    </row>
    <row r="19" spans="1:19" x14ac:dyDescent="0.2">
      <c r="A19" s="13">
        <v>20</v>
      </c>
      <c r="B19" s="14">
        <v>1.05580128597794</v>
      </c>
      <c r="C19" s="14">
        <v>1.37325359042152</v>
      </c>
      <c r="D19" s="14">
        <v>1.8387490429915501</v>
      </c>
      <c r="E19" s="14">
        <v>1.1538489075552201</v>
      </c>
      <c r="F19" s="14">
        <v>0.93687864591484005</v>
      </c>
      <c r="G19" s="14">
        <v>0.85402170093730101</v>
      </c>
      <c r="H19" s="15">
        <f t="shared" ref="H19" si="4">ROUND(AVERAGE(B19:G19),1)</f>
        <v>1.2</v>
      </c>
      <c r="I19" s="15">
        <f t="shared" ref="I19" si="5">ROUND(_xlfn.STDEV.S(B19:G19),1)</f>
        <v>0.4</v>
      </c>
      <c r="K19" s="13">
        <v>20</v>
      </c>
      <c r="L19" s="15">
        <v>0.90715195963275597</v>
      </c>
      <c r="M19" s="15">
        <v>0.71081433614017397</v>
      </c>
      <c r="N19" s="15">
        <v>0.81898599799023897</v>
      </c>
      <c r="O19" s="15">
        <v>1.3158391675446199</v>
      </c>
      <c r="P19" s="15">
        <v>0.73691698212642198</v>
      </c>
      <c r="Q19" s="15">
        <v>0.93119203029200437</v>
      </c>
      <c r="R19" s="15">
        <f>ROUND(AVERAGE(L19:Q19),1)</f>
        <v>0.9</v>
      </c>
      <c r="S19" s="15">
        <f t="shared" ref="S19" si="6">ROUND(_xlfn.STDEV.S(L19:Q19),1)</f>
        <v>0.2</v>
      </c>
    </row>
    <row r="20" spans="1:19" x14ac:dyDescent="0.2">
      <c r="A20" s="13">
        <v>40</v>
      </c>
      <c r="B20" s="14">
        <v>0.57185537975165102</v>
      </c>
      <c r="C20" s="14">
        <v>1.0760711256793001</v>
      </c>
      <c r="D20" s="14">
        <v>1.0930902091972501</v>
      </c>
      <c r="E20" s="14">
        <v>0.97446070665318996</v>
      </c>
      <c r="F20" s="14">
        <v>0.50414637573412602</v>
      </c>
      <c r="G20" s="14">
        <v>0.83480188348039497</v>
      </c>
      <c r="H20" s="15">
        <f>ROUND(AVERAGE(B20:G20),1)</f>
        <v>0.8</v>
      </c>
      <c r="I20" s="15">
        <f>ROUND(_xlfn.STDEV.S(B20:G20),1)</f>
        <v>0.3</v>
      </c>
      <c r="K20" s="13">
        <v>40</v>
      </c>
      <c r="L20" s="15">
        <v>0.94891672839876262</v>
      </c>
      <c r="M20" s="15">
        <v>0.62491879058652555</v>
      </c>
      <c r="N20" s="15">
        <v>0.305235643684864</v>
      </c>
      <c r="O20" s="15">
        <v>0.40748634698102248</v>
      </c>
      <c r="P20" s="15">
        <v>0.56069390211487202</v>
      </c>
      <c r="Q20" s="15">
        <v>0.51574213709100147</v>
      </c>
      <c r="R20" s="15">
        <f t="shared" ref="R20" si="7">ROUND(AVERAGE(L20:Q20),1)</f>
        <v>0.6</v>
      </c>
      <c r="S20" s="15">
        <f>ROUND(_xlfn.STDEV.S(L20:Q20),1)</f>
        <v>0.2</v>
      </c>
    </row>
    <row r="21" spans="1:19" x14ac:dyDescent="0.2">
      <c r="A21" s="13">
        <v>120</v>
      </c>
      <c r="B21" s="14">
        <v>0.13234192768577485</v>
      </c>
      <c r="C21" s="14">
        <v>0.25218831827514804</v>
      </c>
      <c r="D21" s="14">
        <v>0.5521474016248249</v>
      </c>
      <c r="E21" s="14">
        <v>0.50123115973547105</v>
      </c>
      <c r="F21" s="14">
        <v>0.21749427863396703</v>
      </c>
      <c r="G21" s="14">
        <v>0.3292884578811936</v>
      </c>
      <c r="H21" s="15">
        <f t="shared" ref="H21:H22" si="8">ROUND(AVERAGE(B21:G21),1)</f>
        <v>0.3</v>
      </c>
      <c r="I21" s="15">
        <f t="shared" ref="I21:I22" si="9">ROUND(_xlfn.STDEV.S(B21:G21),1)</f>
        <v>0.2</v>
      </c>
      <c r="K21" s="13">
        <v>120</v>
      </c>
      <c r="L21" s="15"/>
      <c r="M21" s="15"/>
      <c r="N21" s="15"/>
      <c r="O21" s="15"/>
      <c r="Q21" s="15"/>
      <c r="R21" s="15"/>
      <c r="S21" s="15"/>
    </row>
    <row r="22" spans="1:19" x14ac:dyDescent="0.2">
      <c r="A22" s="13">
        <v>180</v>
      </c>
      <c r="B22" s="14">
        <v>0.10110124473285401</v>
      </c>
      <c r="C22" s="14">
        <v>7.9093138588359591E-2</v>
      </c>
      <c r="D22" s="14">
        <v>0.39204791240335901</v>
      </c>
      <c r="E22" s="14">
        <v>0.37431693777325564</v>
      </c>
      <c r="F22" s="14">
        <v>7.7253992256009998E-2</v>
      </c>
      <c r="G22" s="14">
        <v>6.4087158130132604E-2</v>
      </c>
      <c r="H22" s="15">
        <f t="shared" si="8"/>
        <v>0.2</v>
      </c>
      <c r="I22" s="15">
        <f t="shared" si="9"/>
        <v>0.2</v>
      </c>
      <c r="K22" s="13">
        <v>180</v>
      </c>
      <c r="L22" s="15">
        <v>0.45570605607208597</v>
      </c>
      <c r="M22" s="15">
        <v>0.40543025180377301</v>
      </c>
      <c r="N22" s="15">
        <v>0.30846276887168644</v>
      </c>
      <c r="O22" s="15">
        <v>0.39532042238570286</v>
      </c>
      <c r="P22" s="15">
        <v>0.40582861048314955</v>
      </c>
      <c r="Q22" s="15">
        <v>0.46285881681833418</v>
      </c>
      <c r="R22" s="15">
        <f>ROUND(AVERAGE(L22:Q22),1)</f>
        <v>0.4</v>
      </c>
      <c r="S22" s="15">
        <f>ROUND(_xlfn.STDEV.S(L22:Q22),1)</f>
        <v>0.1</v>
      </c>
    </row>
    <row r="23" spans="1:19" x14ac:dyDescent="0.2">
      <c r="A23" s="13">
        <v>360</v>
      </c>
      <c r="B23" s="14">
        <v>8.1560845198109799E-2</v>
      </c>
      <c r="C23" s="14">
        <v>7.1331295607087675E-2</v>
      </c>
      <c r="D23" s="14">
        <v>6.982940153131495E-2</v>
      </c>
      <c r="E23" s="14">
        <v>9.663960003701505E-2</v>
      </c>
      <c r="F23" s="14">
        <v>6.994111021806021E-2</v>
      </c>
      <c r="G23" s="14">
        <v>3.3468259162909797E-2</v>
      </c>
      <c r="H23" s="15">
        <f>ROUND(AVERAGE(B23:G23),2)</f>
        <v>7.0000000000000007E-2</v>
      </c>
      <c r="I23" s="15">
        <f>ROUND(_xlfn.STDEV.S(B23:G23),2)</f>
        <v>0.02</v>
      </c>
      <c r="K23" s="13">
        <v>360</v>
      </c>
      <c r="L23" s="15"/>
      <c r="M23" s="15"/>
      <c r="N23" s="15"/>
      <c r="O23" s="15"/>
      <c r="P23" s="15"/>
      <c r="Q23" s="15"/>
      <c r="R23" s="15"/>
      <c r="S23" s="15"/>
    </row>
    <row r="24" spans="1:19" x14ac:dyDescent="0.2">
      <c r="A24" s="13">
        <v>1440</v>
      </c>
      <c r="B24" s="14">
        <v>2.7137948664894794E-2</v>
      </c>
      <c r="C24" s="14">
        <v>4.6035043043084443E-2</v>
      </c>
      <c r="D24" s="14">
        <v>1.075565261184238E-2</v>
      </c>
      <c r="E24" s="14">
        <v>6.9528018785640605E-2</v>
      </c>
      <c r="F24" s="14">
        <v>5.603557393536903E-2</v>
      </c>
      <c r="G24" s="14">
        <v>1.9349558998364956E-2</v>
      </c>
      <c r="H24" s="15">
        <f>ROUND(AVERAGE(B24:G24),2)</f>
        <v>0.04</v>
      </c>
      <c r="I24" s="15">
        <f>ROUND(_xlfn.STDEV.S(B24:G24),2)</f>
        <v>0.02</v>
      </c>
      <c r="K24" s="13">
        <v>1440</v>
      </c>
      <c r="L24" s="15">
        <v>4.8358696252107598E-2</v>
      </c>
      <c r="M24" s="15">
        <v>5.5896588340401697E-2</v>
      </c>
      <c r="N24" s="15">
        <v>2.1634354046254901E-2</v>
      </c>
      <c r="O24" s="15">
        <v>4.2831969797844101E-2</v>
      </c>
      <c r="P24" s="15">
        <v>3.8315578270412501E-2</v>
      </c>
      <c r="Q24" s="15">
        <v>1.7254386724089299E-2</v>
      </c>
      <c r="R24" s="15">
        <f>ROUND(AVERAGE(L24:Q24),2)</f>
        <v>0.04</v>
      </c>
      <c r="S24" s="15">
        <f>ROUND(_xlfn.STDEV.S(L24:Q24),2)</f>
        <v>0.02</v>
      </c>
    </row>
    <row r="26" spans="1:19" x14ac:dyDescent="0.25">
      <c r="A26" s="7" t="s">
        <v>9</v>
      </c>
      <c r="B26" s="8" t="s">
        <v>1</v>
      </c>
      <c r="C26" s="8"/>
      <c r="D26" s="8"/>
      <c r="E26" s="8"/>
      <c r="F26" s="8"/>
      <c r="G26" s="8"/>
      <c r="H26" s="9" t="s">
        <v>2</v>
      </c>
      <c r="I26" s="9" t="s">
        <v>3</v>
      </c>
      <c r="K26" s="7" t="s">
        <v>9</v>
      </c>
      <c r="L26" s="8" t="s">
        <v>1</v>
      </c>
      <c r="M26" s="8"/>
      <c r="N26" s="8"/>
      <c r="O26" s="8"/>
      <c r="P26" s="8"/>
      <c r="Q26" s="8"/>
      <c r="R26" s="9" t="s">
        <v>2</v>
      </c>
      <c r="S26" s="9" t="s">
        <v>3</v>
      </c>
    </row>
    <row r="27" spans="1:19" x14ac:dyDescent="0.25">
      <c r="A27" s="10" t="s">
        <v>0</v>
      </c>
      <c r="B27" s="11">
        <v>1</v>
      </c>
      <c r="C27" s="11">
        <v>2</v>
      </c>
      <c r="D27" s="11">
        <v>3</v>
      </c>
      <c r="E27" s="11">
        <v>4</v>
      </c>
      <c r="F27" s="11">
        <v>5</v>
      </c>
      <c r="G27" s="11">
        <v>6</v>
      </c>
      <c r="H27" s="12"/>
      <c r="I27" s="12"/>
      <c r="K27" s="10" t="s">
        <v>0</v>
      </c>
      <c r="L27" s="11">
        <v>1</v>
      </c>
      <c r="M27" s="11">
        <v>2</v>
      </c>
      <c r="N27" s="11">
        <v>3</v>
      </c>
      <c r="O27" s="11">
        <v>4</v>
      </c>
      <c r="P27" s="11">
        <v>5</v>
      </c>
      <c r="Q27" s="11">
        <v>6</v>
      </c>
      <c r="R27" s="12"/>
      <c r="S27" s="12"/>
    </row>
    <row r="28" spans="1:19" x14ac:dyDescent="0.2">
      <c r="A28" s="13">
        <v>5</v>
      </c>
      <c r="B28" s="14">
        <v>1.7998413725028499</v>
      </c>
      <c r="C28" s="14">
        <v>1.5759556092409199</v>
      </c>
      <c r="D28" s="14">
        <v>1.81914835340576</v>
      </c>
      <c r="E28" s="14">
        <v>1.64697600413929</v>
      </c>
      <c r="F28" s="14">
        <v>2.0509667294565599</v>
      </c>
      <c r="G28" s="14">
        <v>1.9848582880687899</v>
      </c>
      <c r="H28" s="15">
        <f>ROUND(AVERAGE(B28:G28),1)</f>
        <v>1.8</v>
      </c>
      <c r="I28" s="15">
        <f>ROUND(_xlfn.STDEV.S(B28:G28),1)</f>
        <v>0.2</v>
      </c>
      <c r="K28" s="13">
        <v>5</v>
      </c>
      <c r="L28" s="15">
        <v>1.6945952140478799</v>
      </c>
      <c r="M28" s="15">
        <v>1.7070575651989199</v>
      </c>
      <c r="N28" s="15">
        <v>1.99806369639118</v>
      </c>
      <c r="O28" s="15">
        <v>1.47899619807431</v>
      </c>
      <c r="P28" s="15">
        <v>1.4281679497973501</v>
      </c>
      <c r="Q28" s="15">
        <v>1.25396477819013</v>
      </c>
      <c r="R28" s="15">
        <f>ROUND(AVERAGE(L28:Q28),1)</f>
        <v>1.6</v>
      </c>
      <c r="S28" s="15">
        <f>ROUND(_xlfn.STDEV.S(L28:Q28),1)</f>
        <v>0.3</v>
      </c>
    </row>
    <row r="29" spans="1:19" x14ac:dyDescent="0.2">
      <c r="A29" s="13">
        <v>20</v>
      </c>
      <c r="B29" s="14">
        <v>1.326307134248782</v>
      </c>
      <c r="C29" s="14">
        <v>0.92199141262099205</v>
      </c>
      <c r="D29" s="14">
        <v>1.227604221738875</v>
      </c>
      <c r="E29" s="14">
        <v>1.5238903107354418</v>
      </c>
      <c r="F29" s="14">
        <v>1.2297076556104003</v>
      </c>
      <c r="G29" s="14">
        <v>1.3453751454188023</v>
      </c>
      <c r="H29" s="15">
        <f t="shared" ref="H29" si="10">ROUND(AVERAGE(B29:G29),1)</f>
        <v>1.3</v>
      </c>
      <c r="I29" s="15">
        <f t="shared" ref="I29" si="11">ROUND(_xlfn.STDEV.S(B29:G29),1)</f>
        <v>0.2</v>
      </c>
      <c r="K29" s="13">
        <v>20</v>
      </c>
      <c r="L29" s="15">
        <v>1.6649276211741399</v>
      </c>
      <c r="M29" s="15">
        <v>1.4263077476527499</v>
      </c>
      <c r="N29" s="15">
        <v>1.92688254830427</v>
      </c>
      <c r="O29" s="15">
        <v>1.5510094650962856</v>
      </c>
      <c r="P29" s="15">
        <v>1.4573660610010799</v>
      </c>
      <c r="Q29" s="15">
        <v>0.81194268063176001</v>
      </c>
      <c r="R29" s="15">
        <f>ROUND(AVERAGE(L29:Q29),1)</f>
        <v>1.5</v>
      </c>
      <c r="S29" s="15">
        <f>ROUND(_xlfn.STDEV.S(L29:Q29),1)</f>
        <v>0.4</v>
      </c>
    </row>
    <row r="30" spans="1:19" x14ac:dyDescent="0.2">
      <c r="A30" s="13">
        <v>40</v>
      </c>
      <c r="B30" s="14">
        <v>1.0362142600351945</v>
      </c>
      <c r="C30" s="14">
        <v>0.89282264323264826</v>
      </c>
      <c r="D30" s="14">
        <v>1.1682501533650793</v>
      </c>
      <c r="E30" s="14">
        <v>0.85056138029904105</v>
      </c>
      <c r="F30" s="14">
        <v>0.87678734214568976</v>
      </c>
      <c r="G30" s="14">
        <v>0.93066876413649879</v>
      </c>
      <c r="H30" s="15">
        <f>ROUND(AVERAGE(B30:G30),1)</f>
        <v>1</v>
      </c>
      <c r="I30" s="15">
        <f>ROUND(_xlfn.STDEV.S(B30:G30),1)</f>
        <v>0.1</v>
      </c>
      <c r="K30" s="13">
        <v>40</v>
      </c>
      <c r="L30" s="15">
        <v>1.3097176441864575</v>
      </c>
      <c r="M30" s="15">
        <v>1.4444651959696784</v>
      </c>
      <c r="N30" s="15">
        <v>1.5071002770913764</v>
      </c>
      <c r="O30" s="15">
        <v>1.5629859980312175</v>
      </c>
      <c r="P30" s="15">
        <v>1.3317383299057837</v>
      </c>
      <c r="Q30" s="15">
        <v>1.1472077666316181</v>
      </c>
      <c r="R30" s="15">
        <f>ROUND(AVERAGE(L30:Q30),1)</f>
        <v>1.4</v>
      </c>
      <c r="S30" s="15">
        <f>ROUND(_xlfn.STDEV.S(L30:Q30),1)</f>
        <v>0.2</v>
      </c>
    </row>
    <row r="31" spans="1:19" x14ac:dyDescent="0.2">
      <c r="A31" s="13">
        <v>120</v>
      </c>
      <c r="B31" s="14">
        <v>0.70795273535914016</v>
      </c>
      <c r="C31" s="14">
        <v>0.56493511389417095</v>
      </c>
      <c r="D31" s="14">
        <v>0.62772973200771953</v>
      </c>
      <c r="E31" s="14">
        <v>0.70780687514634333</v>
      </c>
      <c r="F31" s="14">
        <v>0.6689267724534147</v>
      </c>
      <c r="G31" s="14">
        <v>0.856666749514989</v>
      </c>
      <c r="H31" s="15">
        <f t="shared" ref="H31:H32" si="12">ROUND(AVERAGE(B31:G31),1)</f>
        <v>0.7</v>
      </c>
      <c r="I31" s="15">
        <f t="shared" ref="I31:I32" si="13">ROUND(_xlfn.STDEV.S(B31:G31),1)</f>
        <v>0.1</v>
      </c>
      <c r="K31" s="13">
        <v>120</v>
      </c>
      <c r="L31" s="15"/>
      <c r="R31" s="15"/>
      <c r="S31" s="15"/>
    </row>
    <row r="32" spans="1:19" x14ac:dyDescent="0.2">
      <c r="A32" s="13">
        <v>180</v>
      </c>
      <c r="B32" s="14">
        <v>0.52524408298777403</v>
      </c>
      <c r="C32" s="14">
        <v>0.44439364197896802</v>
      </c>
      <c r="D32" s="14">
        <v>0.50530507466260999</v>
      </c>
      <c r="E32" s="14">
        <v>0.62067387211136504</v>
      </c>
      <c r="F32" s="14">
        <v>0.537336724542547</v>
      </c>
      <c r="G32" s="14">
        <v>0.71351317708496897</v>
      </c>
      <c r="H32" s="15">
        <f t="shared" si="12"/>
        <v>0.6</v>
      </c>
      <c r="I32" s="15">
        <f t="shared" si="13"/>
        <v>0.1</v>
      </c>
      <c r="K32" s="13">
        <v>180</v>
      </c>
      <c r="L32" s="15">
        <v>0.39157503326423471</v>
      </c>
      <c r="M32" s="15">
        <v>0.89958148439181973</v>
      </c>
      <c r="N32" s="15">
        <v>0.58826281221699905</v>
      </c>
      <c r="O32" s="15">
        <v>0.96173089534277101</v>
      </c>
      <c r="P32" s="15">
        <v>0.668055658933008</v>
      </c>
      <c r="Q32" s="15">
        <v>1.0000977812917</v>
      </c>
      <c r="R32" s="15">
        <f>ROUND(AVERAGE(L32:Q32),1)</f>
        <v>0.8</v>
      </c>
      <c r="S32" s="15">
        <f>ROUND(_xlfn.STDEV.S(L32:Q32),1)</f>
        <v>0.2</v>
      </c>
    </row>
    <row r="33" spans="1:19" x14ac:dyDescent="0.2">
      <c r="A33" s="13">
        <v>360</v>
      </c>
      <c r="B33" s="14">
        <v>0.42959465089370497</v>
      </c>
      <c r="C33" s="14">
        <v>0.42620155353506561</v>
      </c>
      <c r="D33" s="14">
        <v>0.41826166478858795</v>
      </c>
      <c r="E33" s="14">
        <v>0.58142887963913381</v>
      </c>
      <c r="F33" s="14">
        <v>0.59328414307674393</v>
      </c>
      <c r="G33" s="14">
        <v>0.60065377864520997</v>
      </c>
      <c r="H33" s="15">
        <f>ROUND(AVERAGE(B33:G33),1)</f>
        <v>0.5</v>
      </c>
      <c r="I33" s="15">
        <f>ROUND(_xlfn.STDEV.S(B33:G33),1)</f>
        <v>0.1</v>
      </c>
      <c r="K33" s="13">
        <v>360</v>
      </c>
      <c r="L33" s="15"/>
      <c r="M33" s="15"/>
      <c r="N33" s="15"/>
      <c r="O33" s="15"/>
      <c r="P33" s="15"/>
      <c r="Q33" s="15"/>
      <c r="R33" s="15"/>
      <c r="S33" s="15"/>
    </row>
    <row r="34" spans="1:19" x14ac:dyDescent="0.2">
      <c r="A34" s="13">
        <v>1440</v>
      </c>
      <c r="B34" s="14">
        <v>0.31164963830669901</v>
      </c>
      <c r="C34" s="14">
        <v>0.30520037701789987</v>
      </c>
      <c r="D34" s="14">
        <v>0.2227834450721275</v>
      </c>
      <c r="E34" s="14">
        <v>0.35478363542933899</v>
      </c>
      <c r="F34" s="14">
        <v>0.23729943525977432</v>
      </c>
      <c r="G34" s="14">
        <v>0.166250015859259</v>
      </c>
      <c r="H34" s="15">
        <f>ROUND(AVERAGE(B34:G34),1)</f>
        <v>0.3</v>
      </c>
      <c r="I34" s="15">
        <f>ROUND(_xlfn.STDEV.S(B34:G34),1)</f>
        <v>0.1</v>
      </c>
      <c r="K34" s="13">
        <v>1440</v>
      </c>
      <c r="L34" s="15">
        <v>0.18710051502508501</v>
      </c>
      <c r="M34" s="15">
        <v>9.3377157402865105E-2</v>
      </c>
      <c r="N34" s="15">
        <v>0.108496134644956</v>
      </c>
      <c r="O34" s="15">
        <v>6.0117747832555329E-2</v>
      </c>
      <c r="P34" s="15">
        <v>2.5315615807194301E-2</v>
      </c>
      <c r="Q34" s="15">
        <v>1.7703721520374499E-2</v>
      </c>
      <c r="R34" s="15">
        <f>ROUND(AVERAGE(L34:Q34),1)</f>
        <v>0.1</v>
      </c>
      <c r="S34" s="15">
        <f>ROUND(_xlfn.STDEV.S(L34:Q34),1)</f>
        <v>0.1</v>
      </c>
    </row>
    <row r="36" spans="1:19" x14ac:dyDescent="0.25">
      <c r="A36" s="2" t="s">
        <v>6</v>
      </c>
      <c r="B36" s="8" t="s">
        <v>1</v>
      </c>
      <c r="C36" s="8"/>
      <c r="D36" s="8"/>
      <c r="E36" s="8"/>
      <c r="F36" s="8"/>
      <c r="G36" s="8"/>
      <c r="H36" s="9" t="s">
        <v>2</v>
      </c>
      <c r="I36" s="9" t="s">
        <v>3</v>
      </c>
      <c r="K36" s="2" t="s">
        <v>6</v>
      </c>
      <c r="L36" s="8" t="s">
        <v>1</v>
      </c>
      <c r="M36" s="8"/>
      <c r="N36" s="8"/>
      <c r="O36" s="8"/>
      <c r="P36" s="8"/>
      <c r="Q36" s="8"/>
      <c r="R36" s="9" t="s">
        <v>2</v>
      </c>
      <c r="S36" s="9" t="s">
        <v>3</v>
      </c>
    </row>
    <row r="37" spans="1:19" x14ac:dyDescent="0.25">
      <c r="A37" s="10" t="s">
        <v>0</v>
      </c>
      <c r="B37" s="11">
        <v>1</v>
      </c>
      <c r="C37" s="11">
        <v>2</v>
      </c>
      <c r="D37" s="11">
        <v>3</v>
      </c>
      <c r="E37" s="11">
        <v>4</v>
      </c>
      <c r="F37" s="11">
        <v>5</v>
      </c>
      <c r="G37" s="11">
        <v>6</v>
      </c>
      <c r="H37" s="12"/>
      <c r="I37" s="12"/>
      <c r="K37" s="10" t="s">
        <v>0</v>
      </c>
      <c r="L37" s="11">
        <v>1</v>
      </c>
      <c r="M37" s="11">
        <v>2</v>
      </c>
      <c r="N37" s="11">
        <v>3</v>
      </c>
      <c r="O37" s="11">
        <v>4</v>
      </c>
      <c r="P37" s="11">
        <v>5</v>
      </c>
      <c r="Q37" s="11">
        <v>6</v>
      </c>
      <c r="R37" s="12"/>
      <c r="S37" s="12"/>
    </row>
    <row r="38" spans="1:19" x14ac:dyDescent="0.2">
      <c r="A38" s="13">
        <v>5</v>
      </c>
      <c r="B38" s="16">
        <v>14.038755842979299</v>
      </c>
      <c r="C38" s="16">
        <v>14.101420027931454</v>
      </c>
      <c r="D38" s="16">
        <v>13.333770119847031</v>
      </c>
      <c r="E38" s="16">
        <v>11.905269992770627</v>
      </c>
      <c r="F38" s="16">
        <v>14.59967533161398</v>
      </c>
      <c r="G38" s="16">
        <v>15.748448994476348</v>
      </c>
      <c r="H38" s="15">
        <f>ROUND(AVERAGE(B38:G38),0)</f>
        <v>14</v>
      </c>
      <c r="I38" s="15">
        <f>ROUND(_xlfn.STDEV.S(B38:G38),0)</f>
        <v>1</v>
      </c>
      <c r="K38" s="13">
        <v>5</v>
      </c>
      <c r="L38" s="15">
        <v>1.24324609765026</v>
      </c>
      <c r="M38" s="15">
        <v>1.8099151738046202</v>
      </c>
      <c r="N38" s="15">
        <v>1.5556924189571872</v>
      </c>
      <c r="O38" s="15">
        <v>1.4569300588424099</v>
      </c>
      <c r="P38" s="15">
        <v>1.0480489117966501</v>
      </c>
      <c r="Q38" s="15">
        <v>1.2637371163567876</v>
      </c>
      <c r="R38" s="15">
        <f>ROUND(AVERAGE(L38:Q38),1)</f>
        <v>1.4</v>
      </c>
      <c r="S38" s="15">
        <f>ROUND(_xlfn.STDEV.S(L38:Q38),1)</f>
        <v>0.3</v>
      </c>
    </row>
    <row r="39" spans="1:19" x14ac:dyDescent="0.2">
      <c r="A39" s="13">
        <v>20</v>
      </c>
      <c r="B39" s="16">
        <v>17.775833773834201</v>
      </c>
      <c r="C39" s="16">
        <v>16.316237229620999</v>
      </c>
      <c r="D39" s="16">
        <v>21.766191543429201</v>
      </c>
      <c r="E39" s="16">
        <v>18.732457010599319</v>
      </c>
      <c r="F39" s="16">
        <v>19.050048012984917</v>
      </c>
      <c r="G39" s="16">
        <v>16.389894244610332</v>
      </c>
      <c r="H39" s="15">
        <f t="shared" ref="H39:H44" si="14">ROUND(AVERAGE(B39:G39),0)</f>
        <v>18</v>
      </c>
      <c r="I39" s="15">
        <f t="shared" ref="I39:I44" si="15">ROUND(_xlfn.STDEV.S(B39:G39),0)</f>
        <v>2</v>
      </c>
      <c r="K39" s="13">
        <v>20</v>
      </c>
      <c r="L39" s="15">
        <v>1.0668297500145854</v>
      </c>
      <c r="M39" s="15">
        <v>0.68503296915732792</v>
      </c>
      <c r="N39" s="15">
        <v>1.1696936007851035</v>
      </c>
      <c r="O39" s="15">
        <v>0.80105493452574594</v>
      </c>
      <c r="P39" s="15">
        <v>0.39731636661454106</v>
      </c>
      <c r="Q39" s="15">
        <v>1.2046004621864994</v>
      </c>
      <c r="R39" s="15">
        <f>ROUND(AVERAGE(L39:Q39),1)</f>
        <v>0.9</v>
      </c>
      <c r="S39" s="15">
        <f t="shared" ref="S39" si="16">ROUND(_xlfn.STDEV.S(L39:Q39),1)</f>
        <v>0.3</v>
      </c>
    </row>
    <row r="40" spans="1:19" x14ac:dyDescent="0.2">
      <c r="A40" s="13">
        <v>40</v>
      </c>
      <c r="B40" s="16">
        <v>19.206703927891795</v>
      </c>
      <c r="C40" s="16">
        <v>17.538995325565338</v>
      </c>
      <c r="D40" s="16">
        <v>19.31763044919353</v>
      </c>
      <c r="E40" s="16">
        <v>15.360428096726537</v>
      </c>
      <c r="F40" s="16">
        <v>18.229938450502232</v>
      </c>
      <c r="G40" s="16">
        <v>17.023109467088943</v>
      </c>
      <c r="H40" s="15">
        <f t="shared" si="14"/>
        <v>18</v>
      </c>
      <c r="I40" s="15">
        <f t="shared" si="15"/>
        <v>1</v>
      </c>
      <c r="K40" s="13">
        <v>40</v>
      </c>
      <c r="L40" s="15">
        <v>0.75496242516092005</v>
      </c>
      <c r="M40" s="15">
        <v>0.51378596203285265</v>
      </c>
      <c r="N40" s="15">
        <v>0.825361635177978</v>
      </c>
      <c r="O40" s="15">
        <v>0.70776495906175096</v>
      </c>
      <c r="P40" s="15">
        <v>0.31615125105017799</v>
      </c>
      <c r="Q40" s="15">
        <v>0.87491735232179002</v>
      </c>
      <c r="R40" s="15">
        <f t="shared" ref="R40" si="17">ROUND(AVERAGE(L40:Q40),1)</f>
        <v>0.7</v>
      </c>
      <c r="S40" s="15">
        <f>ROUND(_xlfn.STDEV.S(L40:Q40),1)</f>
        <v>0.2</v>
      </c>
    </row>
    <row r="41" spans="1:19" x14ac:dyDescent="0.2">
      <c r="A41" s="13">
        <v>120</v>
      </c>
      <c r="B41" s="16">
        <v>29.1540928325267</v>
      </c>
      <c r="C41" s="16">
        <v>27.271970854257233</v>
      </c>
      <c r="D41" s="16">
        <v>20.100088992534438</v>
      </c>
      <c r="E41" s="16">
        <v>18.369160514091998</v>
      </c>
      <c r="F41" s="16">
        <v>30.383103704545601</v>
      </c>
      <c r="G41" s="16">
        <v>18.827298905875068</v>
      </c>
      <c r="H41" s="15">
        <f t="shared" si="14"/>
        <v>24</v>
      </c>
      <c r="I41" s="15">
        <f t="shared" si="15"/>
        <v>6</v>
      </c>
      <c r="K41" s="13">
        <v>120</v>
      </c>
      <c r="L41" s="15"/>
      <c r="N41" s="15"/>
      <c r="O41" s="15"/>
      <c r="Q41" s="15"/>
      <c r="R41" s="15"/>
      <c r="S41" s="15"/>
    </row>
    <row r="42" spans="1:19" x14ac:dyDescent="0.2">
      <c r="A42" s="13">
        <v>180</v>
      </c>
      <c r="B42" s="16">
        <v>28.847517397545744</v>
      </c>
      <c r="C42" s="16">
        <v>22.569804115002626</v>
      </c>
      <c r="D42" s="16">
        <v>19.479676494549494</v>
      </c>
      <c r="E42" s="16">
        <v>16.06279584945878</v>
      </c>
      <c r="F42" s="16">
        <v>24.98784925689688</v>
      </c>
      <c r="G42" s="16">
        <v>19.515658378688386</v>
      </c>
      <c r="H42" s="15">
        <f t="shared" si="14"/>
        <v>22</v>
      </c>
      <c r="I42" s="15">
        <f t="shared" si="15"/>
        <v>5</v>
      </c>
      <c r="K42" s="13">
        <v>180</v>
      </c>
      <c r="L42" s="15">
        <v>0.60928878307604462</v>
      </c>
      <c r="M42" s="15">
        <v>0.56046528849547028</v>
      </c>
      <c r="N42" s="15">
        <v>0.6028422846298781</v>
      </c>
      <c r="O42" s="15">
        <v>0.57630652615043798</v>
      </c>
      <c r="P42" s="15">
        <v>0.44250492818537202</v>
      </c>
      <c r="Q42" s="15">
        <v>0.72379567831667402</v>
      </c>
      <c r="R42" s="15">
        <f>ROUND(AVERAGE(L42:Q42),1)</f>
        <v>0.6</v>
      </c>
      <c r="S42" s="15">
        <f>ROUND(_xlfn.STDEV.S(L42:Q42),1)</f>
        <v>0.1</v>
      </c>
    </row>
    <row r="43" spans="1:19" x14ac:dyDescent="0.2">
      <c r="A43" s="13">
        <v>360</v>
      </c>
      <c r="B43" s="16">
        <v>28.7806764086708</v>
      </c>
      <c r="C43" s="16">
        <v>9.1189975996094006</v>
      </c>
      <c r="D43" s="16">
        <v>20.801636032410901</v>
      </c>
      <c r="E43" s="16">
        <v>27.967766477013399</v>
      </c>
      <c r="F43" s="16">
        <v>22.025759850861501</v>
      </c>
      <c r="G43" s="16">
        <v>20.779008809739</v>
      </c>
      <c r="H43" s="15">
        <f t="shared" si="14"/>
        <v>22</v>
      </c>
      <c r="I43" s="15">
        <f t="shared" si="15"/>
        <v>7</v>
      </c>
      <c r="K43" s="13">
        <v>360</v>
      </c>
      <c r="L43" s="15"/>
      <c r="M43" s="15"/>
      <c r="N43" s="15"/>
      <c r="O43" s="15"/>
      <c r="P43" s="15"/>
      <c r="Q43" s="15"/>
      <c r="R43" s="15"/>
      <c r="S43" s="15"/>
    </row>
    <row r="44" spans="1:19" x14ac:dyDescent="0.2">
      <c r="A44" s="13">
        <v>1440</v>
      </c>
      <c r="B44" s="16">
        <v>13.33628566598054</v>
      </c>
      <c r="C44" s="16">
        <v>11.535549821099266</v>
      </c>
      <c r="D44" s="16">
        <v>13.746649675420485</v>
      </c>
      <c r="E44" s="16">
        <v>12.647154709236929</v>
      </c>
      <c r="F44" s="16">
        <v>13.693994479661342</v>
      </c>
      <c r="G44" s="16">
        <v>14.101875568565447</v>
      </c>
      <c r="H44" s="15">
        <f t="shared" si="14"/>
        <v>13</v>
      </c>
      <c r="I44" s="15">
        <f t="shared" si="15"/>
        <v>1</v>
      </c>
      <c r="K44" s="13">
        <v>1440</v>
      </c>
      <c r="L44" s="15">
        <v>0.15681954462488648</v>
      </c>
      <c r="M44" s="15">
        <v>1.0684891801793134E-2</v>
      </c>
      <c r="N44" s="15">
        <v>1.4848331172834156E-2</v>
      </c>
      <c r="O44" s="15">
        <v>1.5669832262210553E-2</v>
      </c>
      <c r="P44" s="15">
        <v>0.14106129836145556</v>
      </c>
      <c r="Q44" s="15">
        <v>0.13932791514671408</v>
      </c>
      <c r="R44" s="15">
        <f>ROUND(AVERAGE(L44:Q44),1)</f>
        <v>0.1</v>
      </c>
      <c r="S44" s="15">
        <f>ROUND(_xlfn.STDEV.S(L44:Q44),1)</f>
        <v>0.1</v>
      </c>
    </row>
    <row r="46" spans="1:19" x14ac:dyDescent="0.25">
      <c r="A46" s="2" t="s">
        <v>5</v>
      </c>
      <c r="B46" s="8" t="s">
        <v>1</v>
      </c>
      <c r="C46" s="8"/>
      <c r="D46" s="8"/>
      <c r="E46" s="8"/>
      <c r="F46" s="8"/>
      <c r="G46" s="8"/>
      <c r="H46" s="9" t="s">
        <v>2</v>
      </c>
      <c r="I46" s="9" t="s">
        <v>3</v>
      </c>
      <c r="K46" s="2" t="s">
        <v>5</v>
      </c>
      <c r="L46" s="8" t="s">
        <v>1</v>
      </c>
      <c r="M46" s="8"/>
      <c r="N46" s="8"/>
      <c r="O46" s="8"/>
      <c r="P46" s="8"/>
      <c r="Q46" s="8"/>
      <c r="R46" s="9" t="s">
        <v>2</v>
      </c>
      <c r="S46" s="9" t="s">
        <v>3</v>
      </c>
    </row>
    <row r="47" spans="1:19" x14ac:dyDescent="0.25">
      <c r="A47" s="10" t="s">
        <v>0</v>
      </c>
      <c r="B47" s="11">
        <v>1</v>
      </c>
      <c r="C47" s="11">
        <v>2</v>
      </c>
      <c r="D47" s="11">
        <v>3</v>
      </c>
      <c r="E47" s="11">
        <v>4</v>
      </c>
      <c r="F47" s="11">
        <v>5</v>
      </c>
      <c r="G47" s="11">
        <v>6</v>
      </c>
      <c r="H47" s="12"/>
      <c r="I47" s="12"/>
      <c r="K47" s="10" t="s">
        <v>0</v>
      </c>
      <c r="L47" s="11">
        <v>1</v>
      </c>
      <c r="M47" s="11">
        <v>2</v>
      </c>
      <c r="N47" s="11">
        <v>3</v>
      </c>
      <c r="O47" s="11">
        <v>4</v>
      </c>
      <c r="P47" s="11">
        <v>5</v>
      </c>
      <c r="Q47" s="11">
        <v>6</v>
      </c>
      <c r="R47" s="12"/>
      <c r="S47" s="12"/>
    </row>
    <row r="48" spans="1:19" x14ac:dyDescent="0.2">
      <c r="A48" s="13">
        <v>5</v>
      </c>
      <c r="B48" s="14">
        <v>0.55770372152037495</v>
      </c>
      <c r="C48" s="14">
        <v>0.468600752961356</v>
      </c>
      <c r="D48" s="14">
        <v>0.318129402026534</v>
      </c>
      <c r="E48" s="14">
        <v>0.53896457201335579</v>
      </c>
      <c r="F48" s="14">
        <v>0.45339703673380427</v>
      </c>
      <c r="G48" s="14">
        <v>0.56949676389922388</v>
      </c>
      <c r="H48" s="15">
        <f>ROUND(AVERAGE(B48:G48),1)</f>
        <v>0.5</v>
      </c>
      <c r="I48" s="15">
        <f>ROUND(_xlfn.STDEV.S(B48:G48),1)</f>
        <v>0.1</v>
      </c>
      <c r="K48" s="13">
        <v>5</v>
      </c>
      <c r="L48" s="15">
        <v>4.278886662068544</v>
      </c>
      <c r="M48" s="15">
        <v>4.2054813446884509</v>
      </c>
      <c r="N48" s="15">
        <v>6.5289151633623987</v>
      </c>
      <c r="O48" s="15">
        <v>4.3217852534144185</v>
      </c>
      <c r="P48" s="15">
        <v>2.2234218148514628</v>
      </c>
      <c r="Q48" s="15">
        <v>5.714580892235972</v>
      </c>
      <c r="R48" s="15">
        <f>ROUND(AVERAGE(L48:Q48),0)</f>
        <v>5</v>
      </c>
      <c r="S48" s="15">
        <f>ROUND(_xlfn.STDEV.S(L48:Q48),0)</f>
        <v>1</v>
      </c>
    </row>
    <row r="49" spans="1:19" x14ac:dyDescent="0.2">
      <c r="A49" s="13">
        <v>20</v>
      </c>
      <c r="B49" s="14">
        <v>0.47875117919174953</v>
      </c>
      <c r="C49" s="14">
        <v>0.32090143880195682</v>
      </c>
      <c r="D49" s="14">
        <v>0.1596904333680868</v>
      </c>
      <c r="E49" s="14">
        <v>0.2585971863780287</v>
      </c>
      <c r="F49" s="14">
        <v>0.25922985362994949</v>
      </c>
      <c r="G49" s="14">
        <v>0.27250426986283854</v>
      </c>
      <c r="H49" s="15">
        <f t="shared" ref="H49" si="18">ROUND(AVERAGE(B49:G49),1)</f>
        <v>0.3</v>
      </c>
      <c r="I49" s="15">
        <f t="shared" ref="I49" si="19">ROUND(_xlfn.STDEV.S(B49:G49),1)</f>
        <v>0.1</v>
      </c>
      <c r="K49" s="13">
        <v>20</v>
      </c>
      <c r="L49" s="15">
        <v>6.1826362919615301</v>
      </c>
      <c r="M49" s="15">
        <v>5.7032242643181235</v>
      </c>
      <c r="N49" s="15">
        <v>9.4261680664494634</v>
      </c>
      <c r="O49" s="15">
        <v>5.7622982189350296</v>
      </c>
      <c r="P49" s="15">
        <v>7.3163548828742897</v>
      </c>
      <c r="Q49" s="15">
        <v>8.1428486221935596</v>
      </c>
      <c r="R49" s="15">
        <f t="shared" ref="R49:R50" si="20">ROUND(AVERAGE(L49:Q49),0)</f>
        <v>7</v>
      </c>
      <c r="S49" s="15">
        <f t="shared" ref="S49:S50" si="21">ROUND(_xlfn.STDEV.S(L49:Q49),0)</f>
        <v>1</v>
      </c>
    </row>
    <row r="50" spans="1:19" x14ac:dyDescent="0.2">
      <c r="A50" s="13">
        <v>40</v>
      </c>
      <c r="B50" s="14">
        <v>0.18875205164949876</v>
      </c>
      <c r="C50" s="14">
        <v>0.18799189597775695</v>
      </c>
      <c r="D50" s="14">
        <v>0.15754861300956699</v>
      </c>
      <c r="E50" s="14">
        <v>0.22084667347749901</v>
      </c>
      <c r="F50" s="14">
        <v>0.36282909539062502</v>
      </c>
      <c r="G50" s="14">
        <v>0.186287041287578</v>
      </c>
      <c r="H50" s="15">
        <f>ROUND(AVERAGE(B50:G50),1)</f>
        <v>0.2</v>
      </c>
      <c r="I50" s="15">
        <f>ROUND(_xlfn.STDEV.S(B50:G50),2)</f>
        <v>7.0000000000000007E-2</v>
      </c>
      <c r="K50" s="13">
        <v>40</v>
      </c>
      <c r="L50" s="15">
        <v>12.2426698958734</v>
      </c>
      <c r="M50" s="15">
        <v>10.396814018837199</v>
      </c>
      <c r="N50" s="15">
        <v>11.1760963641572</v>
      </c>
      <c r="O50" s="15">
        <v>14.541241883591301</v>
      </c>
      <c r="P50" s="15">
        <v>11.850765561859589</v>
      </c>
      <c r="Q50" s="15">
        <v>14.283254616486374</v>
      </c>
      <c r="R50" s="15">
        <f t="shared" si="20"/>
        <v>12</v>
      </c>
      <c r="S50" s="15">
        <f t="shared" si="21"/>
        <v>2</v>
      </c>
    </row>
    <row r="51" spans="1:19" x14ac:dyDescent="0.2">
      <c r="A51" s="13">
        <v>120</v>
      </c>
      <c r="B51" s="14">
        <v>0.18737552621518</v>
      </c>
      <c r="C51" s="14">
        <v>0.152782614905736</v>
      </c>
      <c r="D51" s="14">
        <v>3.3534938867960599E-2</v>
      </c>
      <c r="E51" s="14">
        <v>0.123539071258274</v>
      </c>
      <c r="F51" s="14">
        <v>0.1005679794412572</v>
      </c>
      <c r="G51" s="14">
        <v>7.6943251257759998E-2</v>
      </c>
      <c r="H51" s="15">
        <f t="shared" ref="H51:H52" si="22">ROUND(AVERAGE(B51:G51),1)</f>
        <v>0.1</v>
      </c>
      <c r="I51" s="15">
        <f>ROUND(_xlfn.STDEV.S(B51:G51),2)</f>
        <v>0.05</v>
      </c>
      <c r="K51" s="13">
        <v>120</v>
      </c>
      <c r="L51" s="15"/>
      <c r="M51" s="15"/>
      <c r="N51" s="15"/>
      <c r="O51" s="15"/>
      <c r="P51" s="15"/>
      <c r="Q51" s="15"/>
      <c r="R51" s="15"/>
      <c r="S51" s="15"/>
    </row>
    <row r="52" spans="1:19" x14ac:dyDescent="0.2">
      <c r="A52" s="13">
        <v>180</v>
      </c>
      <c r="B52" s="14">
        <v>0.15796069343778099</v>
      </c>
      <c r="C52" s="14">
        <v>0.13104775376210501</v>
      </c>
      <c r="D52" s="14">
        <v>4.8216977928532197E-2</v>
      </c>
      <c r="E52" s="14">
        <v>0.14124832907516999</v>
      </c>
      <c r="F52" s="14">
        <v>0.139702235679142</v>
      </c>
      <c r="G52" s="14">
        <v>0.194532856817386</v>
      </c>
      <c r="H52" s="15">
        <f t="shared" si="22"/>
        <v>0.1</v>
      </c>
      <c r="I52" s="15">
        <f t="shared" ref="I52:I54" si="23">ROUND(_xlfn.STDEV.S(B52:G52),2)</f>
        <v>0.05</v>
      </c>
      <c r="K52" s="13">
        <v>180</v>
      </c>
      <c r="L52" s="15">
        <v>23.124389316624701</v>
      </c>
      <c r="M52" s="15">
        <v>22.980950633471402</v>
      </c>
      <c r="N52" s="15">
        <v>22.2605036065215</v>
      </c>
      <c r="O52" s="15">
        <v>25.515389496693299</v>
      </c>
      <c r="P52" s="15">
        <v>25.903845259221271</v>
      </c>
      <c r="Q52" s="15">
        <v>21.831564542138949</v>
      </c>
      <c r="R52" s="15">
        <f t="shared" ref="R52" si="24">ROUND(AVERAGE(L52:Q52),0)</f>
        <v>24</v>
      </c>
      <c r="S52" s="15">
        <f t="shared" ref="S52" si="25">ROUND(_xlfn.STDEV.S(L52:Q52),0)</f>
        <v>2</v>
      </c>
    </row>
    <row r="53" spans="1:19" x14ac:dyDescent="0.2">
      <c r="A53" s="13">
        <v>360</v>
      </c>
      <c r="B53" s="14">
        <v>8.0529996668774403E-2</v>
      </c>
      <c r="C53" s="14">
        <v>7.2734183251741344E-2</v>
      </c>
      <c r="D53" s="14">
        <v>8.5886317921977026E-2</v>
      </c>
      <c r="E53" s="14">
        <v>7.8023099578858821E-2</v>
      </c>
      <c r="F53" s="14">
        <v>7.1660502018930858E-2</v>
      </c>
      <c r="G53" s="14">
        <v>8.2639308149809951E-2</v>
      </c>
      <c r="H53" s="15">
        <f>ROUND(AVERAGE(B53:G53),2)</f>
        <v>0.08</v>
      </c>
      <c r="I53" s="15">
        <f t="shared" si="23"/>
        <v>0.01</v>
      </c>
      <c r="K53" s="13">
        <v>360</v>
      </c>
      <c r="L53" s="15"/>
      <c r="M53" s="15"/>
      <c r="N53" s="15"/>
      <c r="O53" s="15"/>
      <c r="P53" s="15"/>
      <c r="Q53" s="15"/>
      <c r="R53" s="15"/>
      <c r="S53" s="15"/>
    </row>
    <row r="54" spans="1:19" x14ac:dyDescent="0.2">
      <c r="A54" s="13">
        <v>1440</v>
      </c>
      <c r="B54" s="14">
        <v>4.371971171058249E-2</v>
      </c>
      <c r="C54" s="14">
        <v>4.8123632849456047E-2</v>
      </c>
      <c r="D54" s="14">
        <v>6.0268013284076008E-2</v>
      </c>
      <c r="E54" s="14">
        <v>3.0441043589962649E-2</v>
      </c>
      <c r="F54" s="14">
        <v>4.1349955053010493E-2</v>
      </c>
      <c r="G54" s="14">
        <v>7.2563472157344225E-2</v>
      </c>
      <c r="H54" s="15">
        <f>ROUND(AVERAGE(B54:G54),2)</f>
        <v>0.05</v>
      </c>
      <c r="I54" s="15">
        <f t="shared" si="23"/>
        <v>0.01</v>
      </c>
      <c r="K54" s="13">
        <v>1440</v>
      </c>
      <c r="L54" s="15">
        <v>1.97622081688605</v>
      </c>
      <c r="M54" s="15">
        <v>1.1013721895200432</v>
      </c>
      <c r="N54" s="15">
        <v>1.6152937668142839</v>
      </c>
      <c r="O54" s="15">
        <v>1.3524452505283988</v>
      </c>
      <c r="P54" s="15">
        <v>1.0534906010012499</v>
      </c>
      <c r="Q54" s="15">
        <v>1.3547910647379466</v>
      </c>
      <c r="R54" s="15">
        <f>ROUND(AVERAGE(L54:Q54),1)</f>
        <v>1.4</v>
      </c>
      <c r="S54" s="15">
        <f>ROUND(_xlfn.STDEV.S(L54:Q54),1)</f>
        <v>0.3</v>
      </c>
    </row>
    <row r="56" spans="1:19" x14ac:dyDescent="0.25">
      <c r="A56" s="17" t="s">
        <v>7</v>
      </c>
      <c r="B56" s="18"/>
      <c r="C56" s="18"/>
      <c r="D56" s="18"/>
      <c r="E56" s="18"/>
      <c r="F56" s="18"/>
      <c r="G56" s="18"/>
      <c r="H56" s="18"/>
      <c r="I56" s="18"/>
      <c r="K56" s="17" t="s">
        <v>7</v>
      </c>
      <c r="L56" s="18"/>
      <c r="M56" s="18"/>
      <c r="N56" s="18"/>
      <c r="O56" s="18"/>
      <c r="P56" s="18"/>
      <c r="Q56" s="18"/>
      <c r="R56" s="18"/>
      <c r="S56" s="18"/>
    </row>
    <row r="57" spans="1:19" x14ac:dyDescent="0.25">
      <c r="A57" s="4"/>
      <c r="B57" s="8" t="s">
        <v>1</v>
      </c>
      <c r="C57" s="8"/>
      <c r="D57" s="8"/>
      <c r="E57" s="8"/>
      <c r="F57" s="8"/>
      <c r="G57" s="8"/>
      <c r="H57" s="9" t="s">
        <v>2</v>
      </c>
      <c r="I57" s="9" t="s">
        <v>3</v>
      </c>
      <c r="K57" s="4"/>
      <c r="L57" s="8" t="s">
        <v>1</v>
      </c>
      <c r="M57" s="8"/>
      <c r="N57" s="8"/>
      <c r="O57" s="8"/>
      <c r="P57" s="8"/>
      <c r="Q57" s="8"/>
      <c r="R57" s="9" t="s">
        <v>2</v>
      </c>
      <c r="S57" s="9" t="s">
        <v>3</v>
      </c>
    </row>
    <row r="58" spans="1:19" x14ac:dyDescent="0.25">
      <c r="A58" s="10" t="s">
        <v>0</v>
      </c>
      <c r="B58" s="11">
        <v>1</v>
      </c>
      <c r="C58" s="11">
        <v>2</v>
      </c>
      <c r="D58" s="11">
        <v>3</v>
      </c>
      <c r="E58" s="11">
        <v>4</v>
      </c>
      <c r="F58" s="11">
        <v>5</v>
      </c>
      <c r="G58" s="11">
        <v>6</v>
      </c>
      <c r="H58" s="12"/>
      <c r="I58" s="12"/>
      <c r="K58" s="10" t="s">
        <v>0</v>
      </c>
      <c r="L58" s="11">
        <v>1</v>
      </c>
      <c r="M58" s="11">
        <v>2</v>
      </c>
      <c r="N58" s="11">
        <v>3</v>
      </c>
      <c r="O58" s="11">
        <v>4</v>
      </c>
      <c r="P58" s="11">
        <v>5</v>
      </c>
      <c r="Q58" s="11">
        <v>6</v>
      </c>
      <c r="R58" s="12"/>
      <c r="S58" s="12"/>
    </row>
    <row r="59" spans="1:19" x14ac:dyDescent="0.2">
      <c r="A59" s="13">
        <v>5</v>
      </c>
      <c r="B59" s="14">
        <v>0.1532519723288715</v>
      </c>
      <c r="C59" s="14">
        <v>0.27968287718540524</v>
      </c>
      <c r="D59" s="14">
        <v>0.16670900398166799</v>
      </c>
      <c r="E59" s="14">
        <v>0.2205887999982224</v>
      </c>
      <c r="F59" s="14">
        <v>0.30195708455285059</v>
      </c>
      <c r="G59" s="14">
        <v>0.2045877186494181</v>
      </c>
      <c r="H59" s="15">
        <f>ROUND(AVERAGE(B59:G59),1)</f>
        <v>0.2</v>
      </c>
      <c r="I59" s="15">
        <f>ROUND(_xlfn.STDEV.S(B59:G59),1)</f>
        <v>0.1</v>
      </c>
      <c r="K59" s="13">
        <v>5</v>
      </c>
      <c r="L59" s="15">
        <v>1.7271287459880114</v>
      </c>
      <c r="M59" s="15">
        <v>6.8122136680176482</v>
      </c>
      <c r="N59" s="15">
        <v>2.6776886139996301</v>
      </c>
      <c r="O59" s="15">
        <v>7.7754049369832501</v>
      </c>
      <c r="P59" s="15">
        <v>5.8504457582603209</v>
      </c>
      <c r="Q59" s="15">
        <v>6.311709638684988</v>
      </c>
      <c r="R59" s="15">
        <f>ROUND(AVERAGE(L59:Q59),0)</f>
        <v>5</v>
      </c>
      <c r="S59" s="15">
        <f>ROUND(_xlfn.STDEV.S(L59:Q59),0)</f>
        <v>2</v>
      </c>
    </row>
    <row r="60" spans="1:19" x14ac:dyDescent="0.2">
      <c r="A60" s="13">
        <v>20</v>
      </c>
      <c r="B60" s="14">
        <v>0.11680412020068601</v>
      </c>
      <c r="C60" s="14">
        <v>0.27664474449266002</v>
      </c>
      <c r="D60" s="14">
        <v>0.13638554112985701</v>
      </c>
      <c r="E60" s="14">
        <v>0.26201563590148003</v>
      </c>
      <c r="F60" s="14">
        <v>0.232534251456673</v>
      </c>
      <c r="G60" s="14">
        <v>0.20962688773142901</v>
      </c>
      <c r="H60" s="15">
        <f t="shared" ref="H60" si="26">ROUND(AVERAGE(B60:G60),1)</f>
        <v>0.2</v>
      </c>
      <c r="I60" s="15">
        <f t="shared" ref="I60:I62" si="27">ROUND(_xlfn.STDEV.S(B60:G60),1)</f>
        <v>0.1</v>
      </c>
      <c r="K60" s="13">
        <v>20</v>
      </c>
      <c r="L60" s="15">
        <v>6.6761258696788497</v>
      </c>
      <c r="M60" s="15">
        <v>10.228912308055399</v>
      </c>
      <c r="N60" s="15">
        <v>8.7040625860099698</v>
      </c>
      <c r="O60" s="15">
        <v>9.5619139048795603</v>
      </c>
      <c r="P60" s="15">
        <v>9.6185746315168199</v>
      </c>
      <c r="Q60" s="15">
        <v>11.187261998187751</v>
      </c>
      <c r="R60" s="15">
        <f t="shared" ref="R60:R61" si="28">ROUND(AVERAGE(L60:Q60),0)</f>
        <v>9</v>
      </c>
      <c r="S60" s="15">
        <f t="shared" ref="S60:S61" si="29">ROUND(_xlfn.STDEV.S(L60:Q60),0)</f>
        <v>2</v>
      </c>
    </row>
    <row r="61" spans="1:19" x14ac:dyDescent="0.2">
      <c r="A61" s="13">
        <v>40</v>
      </c>
      <c r="B61" s="14">
        <v>5.1873633108334621E-2</v>
      </c>
      <c r="C61" s="14">
        <v>5.4061081552936235E-2</v>
      </c>
      <c r="D61" s="14">
        <v>0.16696723175991793</v>
      </c>
      <c r="E61" s="14">
        <v>0.19689097169029993</v>
      </c>
      <c r="F61" s="14">
        <v>0.21148836165375542</v>
      </c>
      <c r="G61" s="14">
        <v>3.991343671950745E-2</v>
      </c>
      <c r="H61" s="15">
        <f>ROUND(AVERAGE(B61:G61),1)</f>
        <v>0.1</v>
      </c>
      <c r="I61" s="15">
        <f t="shared" si="27"/>
        <v>0.1</v>
      </c>
      <c r="K61" s="13">
        <v>40</v>
      </c>
      <c r="L61" s="15">
        <v>10.440075614780653</v>
      </c>
      <c r="M61" s="15">
        <v>11.518221329708467</v>
      </c>
      <c r="N61" s="15">
        <v>11.485919488506624</v>
      </c>
      <c r="O61" s="15">
        <v>12.748098839016199</v>
      </c>
      <c r="P61" s="15">
        <v>13.75913555722218</v>
      </c>
      <c r="Q61" s="15">
        <v>10.285784386098385</v>
      </c>
      <c r="R61" s="15">
        <f t="shared" si="28"/>
        <v>12</v>
      </c>
      <c r="S61" s="15">
        <f t="shared" si="29"/>
        <v>1</v>
      </c>
    </row>
    <row r="62" spans="1:19" x14ac:dyDescent="0.2">
      <c r="A62" s="13">
        <v>120</v>
      </c>
      <c r="B62" s="14">
        <v>0.100984379969304</v>
      </c>
      <c r="C62" s="14">
        <v>0.122723804452107</v>
      </c>
      <c r="D62" s="14">
        <v>6.6517941377241999E-2</v>
      </c>
      <c r="E62" s="14">
        <v>0.16752338777005207</v>
      </c>
      <c r="F62" s="14">
        <v>0.1960503712121863</v>
      </c>
      <c r="G62" s="14">
        <v>7.2234036249574279E-2</v>
      </c>
      <c r="H62" s="15">
        <f t="shared" ref="H62" si="30">ROUND(AVERAGE(B62:G62),1)</f>
        <v>0.1</v>
      </c>
      <c r="I62" s="15">
        <f t="shared" si="27"/>
        <v>0.1</v>
      </c>
      <c r="K62" s="13">
        <v>120</v>
      </c>
      <c r="L62" s="15"/>
      <c r="M62" s="15"/>
      <c r="N62" s="15"/>
      <c r="O62" s="15"/>
      <c r="P62" s="15"/>
      <c r="Q62" s="15"/>
      <c r="R62" s="15"/>
      <c r="S62" s="15"/>
    </row>
    <row r="63" spans="1:19" x14ac:dyDescent="0.2">
      <c r="A63" s="13">
        <v>180</v>
      </c>
      <c r="B63" s="14">
        <v>1.15924945526058E-2</v>
      </c>
      <c r="C63" s="14">
        <v>3.12393070897087E-2</v>
      </c>
      <c r="D63" s="14">
        <v>9.6222824089927605E-2</v>
      </c>
      <c r="E63" s="14">
        <v>9.3833308659959605E-2</v>
      </c>
      <c r="F63" s="14">
        <v>3.6725167622789698E-2</v>
      </c>
      <c r="G63" s="14">
        <v>8.5560923455050203E-2</v>
      </c>
      <c r="H63" s="15">
        <f>ROUND(AVERAGE(B63:G63),2)</f>
        <v>0.06</v>
      </c>
      <c r="I63" s="15">
        <f t="shared" ref="I63:I65" si="31">ROUND(_xlfn.STDEV.S(B63:G63),2)</f>
        <v>0.04</v>
      </c>
      <c r="K63" s="13">
        <v>180</v>
      </c>
      <c r="L63" s="15">
        <v>26.426205239520641</v>
      </c>
      <c r="M63" s="15">
        <v>20.798986441921443</v>
      </c>
      <c r="N63" s="15">
        <v>27.333869583206251</v>
      </c>
      <c r="O63" s="15">
        <v>19.723697677225573</v>
      </c>
      <c r="P63" s="15">
        <v>21.570110619766638</v>
      </c>
      <c r="Q63" s="15">
        <v>24.973543248823262</v>
      </c>
      <c r="R63" s="15">
        <f t="shared" ref="R63" si="32">ROUND(AVERAGE(L63:Q63),0)</f>
        <v>23</v>
      </c>
      <c r="S63" s="15">
        <f t="shared" ref="S63" si="33">ROUND(_xlfn.STDEV.S(L63:Q63),0)</f>
        <v>3</v>
      </c>
    </row>
    <row r="64" spans="1:19" x14ac:dyDescent="0.2">
      <c r="A64" s="13">
        <v>360</v>
      </c>
      <c r="B64" s="14">
        <v>3.60288357417448E-2</v>
      </c>
      <c r="C64" s="14">
        <v>1.1178552843630301E-2</v>
      </c>
      <c r="D64" s="14">
        <v>1.88369075051741E-2</v>
      </c>
      <c r="E64" s="14">
        <v>2.0913534020364801E-2</v>
      </c>
      <c r="F64" s="14">
        <v>2.44005594443297E-2</v>
      </c>
      <c r="G64" s="14">
        <v>2.6256095730350353E-2</v>
      </c>
      <c r="H64" s="15">
        <f>ROUND(AVERAGE(B64:G64),2)</f>
        <v>0.02</v>
      </c>
      <c r="I64" s="15">
        <f t="shared" si="31"/>
        <v>0.01</v>
      </c>
      <c r="K64" s="13">
        <v>360</v>
      </c>
      <c r="L64" s="15"/>
      <c r="M64" s="15"/>
      <c r="N64" s="15"/>
      <c r="O64" s="15"/>
      <c r="P64" s="15"/>
      <c r="Q64" s="15"/>
      <c r="R64" s="15"/>
      <c r="S64" s="15"/>
    </row>
    <row r="65" spans="1:19" x14ac:dyDescent="0.2">
      <c r="A65" s="13">
        <v>1440</v>
      </c>
      <c r="B65" s="14">
        <v>7.0834926696261395E-3</v>
      </c>
      <c r="C65" s="14">
        <v>2.0283466761175078E-2</v>
      </c>
      <c r="D65" s="14">
        <v>8.8212187215685849E-3</v>
      </c>
      <c r="E65" s="14">
        <v>2.4008950327261119E-2</v>
      </c>
      <c r="F65" s="14">
        <v>2.0864361027197447E-2</v>
      </c>
      <c r="G65" s="14">
        <v>1.2483890309813433E-2</v>
      </c>
      <c r="H65" s="15">
        <f>ROUND(AVERAGE(B65:G65),2)</f>
        <v>0.02</v>
      </c>
      <c r="I65" s="15">
        <f t="shared" si="31"/>
        <v>0.01</v>
      </c>
      <c r="K65" s="13">
        <v>1440</v>
      </c>
      <c r="L65" s="15">
        <v>0.93449531504884364</v>
      </c>
      <c r="M65" s="15">
        <v>1.2409295459277927</v>
      </c>
      <c r="N65" s="15">
        <v>0.64879847286501902</v>
      </c>
      <c r="O65" s="15">
        <v>0.73307998263626362</v>
      </c>
      <c r="P65" s="15">
        <v>0.82352150002261626</v>
      </c>
      <c r="Q65" s="15">
        <v>1.1199822120019234</v>
      </c>
      <c r="R65" s="15">
        <f>ROUND(AVERAGE(L65:Q65),1)</f>
        <v>0.9</v>
      </c>
      <c r="S65" s="15">
        <f>ROUND(_xlfn.STDEV.S(L65:Q65),1)</f>
        <v>0.2</v>
      </c>
    </row>
    <row r="67" spans="1:19" x14ac:dyDescent="0.25">
      <c r="A67" s="4" t="s">
        <v>8</v>
      </c>
      <c r="B67" s="8" t="s">
        <v>1</v>
      </c>
      <c r="C67" s="8"/>
      <c r="D67" s="8"/>
      <c r="E67" s="8"/>
      <c r="F67" s="8"/>
      <c r="G67" s="8"/>
      <c r="H67" s="9" t="s">
        <v>2</v>
      </c>
      <c r="I67" s="9" t="s">
        <v>3</v>
      </c>
      <c r="K67" s="4" t="s">
        <v>8</v>
      </c>
      <c r="L67" s="8" t="s">
        <v>1</v>
      </c>
      <c r="M67" s="8"/>
      <c r="N67" s="8"/>
      <c r="O67" s="8"/>
      <c r="P67" s="8"/>
      <c r="Q67" s="8"/>
      <c r="R67" s="9" t="s">
        <v>2</v>
      </c>
      <c r="S67" s="9" t="s">
        <v>3</v>
      </c>
    </row>
    <row r="68" spans="1:19" x14ac:dyDescent="0.25">
      <c r="A68" s="10" t="s">
        <v>0</v>
      </c>
      <c r="B68" s="11">
        <v>1</v>
      </c>
      <c r="C68" s="11">
        <v>2</v>
      </c>
      <c r="D68" s="11">
        <v>3</v>
      </c>
      <c r="E68" s="11">
        <v>4</v>
      </c>
      <c r="F68" s="11">
        <v>5</v>
      </c>
      <c r="G68" s="11">
        <v>6</v>
      </c>
      <c r="H68" s="12"/>
      <c r="I68" s="12"/>
      <c r="K68" s="10" t="s">
        <v>0</v>
      </c>
      <c r="L68" s="11">
        <v>1</v>
      </c>
      <c r="M68" s="11">
        <v>2</v>
      </c>
      <c r="N68" s="11">
        <v>3</v>
      </c>
      <c r="O68" s="11">
        <v>4</v>
      </c>
      <c r="P68" s="11">
        <v>5</v>
      </c>
      <c r="Q68" s="11">
        <v>6</v>
      </c>
      <c r="R68" s="12"/>
      <c r="S68" s="12"/>
    </row>
    <row r="69" spans="1:19" x14ac:dyDescent="0.2">
      <c r="A69" s="13">
        <v>5</v>
      </c>
      <c r="B69" s="14">
        <v>0.45162389748439002</v>
      </c>
      <c r="C69" s="14">
        <v>0.25436689914640737</v>
      </c>
      <c r="D69" s="14">
        <v>0.29522856342082376</v>
      </c>
      <c r="E69" s="14">
        <v>0.25163307175971567</v>
      </c>
      <c r="F69" s="14">
        <v>0.32793823366810099</v>
      </c>
      <c r="G69" s="14">
        <v>0.35453284757095388</v>
      </c>
      <c r="H69" s="15">
        <f>ROUND(AVERAGE(B69:G69),1)</f>
        <v>0.3</v>
      </c>
      <c r="I69" s="15">
        <f>ROUND(_xlfn.STDEV.S(B69:G69),1)</f>
        <v>0.1</v>
      </c>
      <c r="K69" s="13">
        <v>5</v>
      </c>
      <c r="L69" s="15">
        <v>0.25861772933712901</v>
      </c>
      <c r="M69" s="15">
        <v>0.13300411915697599</v>
      </c>
      <c r="N69" s="15">
        <v>0.37237940735649316</v>
      </c>
      <c r="O69" s="15">
        <v>0.33918751190212787</v>
      </c>
      <c r="P69" s="15">
        <v>0.49390790839679538</v>
      </c>
      <c r="Q69" s="15">
        <v>0.36919515271874842</v>
      </c>
      <c r="R69" s="15">
        <f>ROUND(AVERAGE(L69:Q69),1)</f>
        <v>0.3</v>
      </c>
      <c r="S69" s="15">
        <f>ROUND(_xlfn.STDEV.S(L69:Q69),1)</f>
        <v>0.1</v>
      </c>
    </row>
    <row r="70" spans="1:19" x14ac:dyDescent="0.2">
      <c r="A70" s="13">
        <v>20</v>
      </c>
      <c r="B70" s="14">
        <v>0.27892867870396004</v>
      </c>
      <c r="C70" s="14">
        <v>0.23934451342502144</v>
      </c>
      <c r="D70" s="14">
        <v>0.21309172148467043</v>
      </c>
      <c r="E70" s="14">
        <v>9.9713884587981749E-2</v>
      </c>
      <c r="F70" s="14">
        <v>0.18367570697155317</v>
      </c>
      <c r="G70" s="14">
        <v>0.25597644303634298</v>
      </c>
      <c r="H70" s="15">
        <f t="shared" ref="H70" si="34">ROUND(AVERAGE(B70:G70),1)</f>
        <v>0.2</v>
      </c>
      <c r="I70" s="15">
        <f t="shared" ref="I70" si="35">ROUND(_xlfn.STDEV.S(B70:G70),1)</f>
        <v>0.1</v>
      </c>
      <c r="K70" s="13">
        <v>20</v>
      </c>
      <c r="L70" s="15">
        <v>0.12485694494680501</v>
      </c>
      <c r="M70" s="15">
        <v>0.34391631591715899</v>
      </c>
      <c r="N70" s="15">
        <v>0.4270971890538931</v>
      </c>
      <c r="O70" s="15">
        <v>6.83941919100471E-2</v>
      </c>
      <c r="P70" s="15">
        <v>0.18398698153323495</v>
      </c>
      <c r="Q70" s="15">
        <v>4.2400357465958001E-2</v>
      </c>
      <c r="R70" s="15">
        <f t="shared" ref="R70:R71" si="36">ROUND(AVERAGE(L70:Q70),1)</f>
        <v>0.2</v>
      </c>
      <c r="S70" s="15">
        <f t="shared" ref="S70" si="37">ROUND(_xlfn.STDEV.S(L70:Q70),1)</f>
        <v>0.2</v>
      </c>
    </row>
    <row r="71" spans="1:19" x14ac:dyDescent="0.2">
      <c r="A71" s="13">
        <v>40</v>
      </c>
      <c r="B71" s="14">
        <v>0.190539942144824</v>
      </c>
      <c r="C71" s="14">
        <v>0.24588241053061199</v>
      </c>
      <c r="D71" s="14">
        <v>0.23909347121109023</v>
      </c>
      <c r="E71" s="14">
        <v>9.3570126257836797E-2</v>
      </c>
      <c r="F71" s="14">
        <v>0.116607307416998</v>
      </c>
      <c r="G71" s="14">
        <v>0.10830616500024901</v>
      </c>
      <c r="H71" s="15">
        <f>ROUND(AVERAGE(B71:G71),2)</f>
        <v>0.17</v>
      </c>
      <c r="I71" s="15">
        <f>ROUND(_xlfn.STDEV.S(B71:G71),2)</f>
        <v>7.0000000000000007E-2</v>
      </c>
      <c r="K71" s="13">
        <v>40</v>
      </c>
      <c r="L71" s="15">
        <v>0.243485931908072</v>
      </c>
      <c r="M71" s="15">
        <v>0.31000353222479998</v>
      </c>
      <c r="N71" s="15">
        <v>0.30871273186930898</v>
      </c>
      <c r="O71" s="15">
        <v>0.21238200891530101</v>
      </c>
      <c r="P71" s="15">
        <v>0.15459771778550899</v>
      </c>
      <c r="Q71" s="15">
        <v>0.147083927306812</v>
      </c>
      <c r="R71" s="15">
        <f t="shared" si="36"/>
        <v>0.2</v>
      </c>
      <c r="S71" s="15">
        <f>ROUND(_xlfn.STDEV.S(L71:Q71),1)</f>
        <v>0.1</v>
      </c>
    </row>
    <row r="72" spans="1:19" x14ac:dyDescent="0.2">
      <c r="A72" s="13">
        <v>120</v>
      </c>
      <c r="B72" s="14">
        <v>3.2518010104540702E-2</v>
      </c>
      <c r="C72" s="14">
        <v>6.5108388500521003E-2</v>
      </c>
      <c r="D72" s="14">
        <v>0.13121069079905301</v>
      </c>
      <c r="E72" s="14">
        <v>4.07026097692142E-2</v>
      </c>
      <c r="F72" s="14">
        <v>1.7112542031391065E-2</v>
      </c>
      <c r="G72" s="14">
        <v>0.11055482349940576</v>
      </c>
      <c r="H72" s="15">
        <f t="shared" ref="H72:H75" si="38">ROUND(AVERAGE(B72:G72),2)</f>
        <v>7.0000000000000007E-2</v>
      </c>
      <c r="I72" s="15">
        <f t="shared" ref="I72:I75" si="39">ROUND(_xlfn.STDEV.S(B72:G72),2)</f>
        <v>0.05</v>
      </c>
      <c r="K72" s="13">
        <v>120</v>
      </c>
      <c r="L72" s="15"/>
      <c r="M72" s="15"/>
      <c r="N72" s="15"/>
      <c r="O72" s="15"/>
      <c r="P72" s="15"/>
      <c r="Q72" s="15"/>
      <c r="R72" s="15"/>
      <c r="S72" s="15"/>
    </row>
    <row r="73" spans="1:19" x14ac:dyDescent="0.2">
      <c r="A73" s="13">
        <v>180</v>
      </c>
      <c r="B73" s="14">
        <v>9.8268361751979699E-2</v>
      </c>
      <c r="C73" s="14">
        <v>1.33067191604641E-2</v>
      </c>
      <c r="D73" s="14">
        <v>9.7845991351350706E-2</v>
      </c>
      <c r="E73" s="14">
        <v>8.4952410159166894E-2</v>
      </c>
      <c r="F73" s="14">
        <v>1.01622800280165E-2</v>
      </c>
      <c r="G73" s="14">
        <v>1.12674866209272E-2</v>
      </c>
      <c r="H73" s="15">
        <f t="shared" si="38"/>
        <v>0.05</v>
      </c>
      <c r="I73" s="15">
        <f t="shared" si="39"/>
        <v>0.05</v>
      </c>
      <c r="K73" s="13">
        <v>180</v>
      </c>
      <c r="L73" s="15">
        <v>8.0425968715280766E-2</v>
      </c>
      <c r="M73" s="15">
        <v>0.14401749720273074</v>
      </c>
      <c r="N73" s="15">
        <v>0.17728885975666345</v>
      </c>
      <c r="O73" s="15">
        <v>0.17742301022517495</v>
      </c>
      <c r="P73" s="15">
        <v>0.12973524715343956</v>
      </c>
      <c r="Q73" s="15">
        <v>2.7114538170281002E-2</v>
      </c>
      <c r="R73" s="15">
        <f>ROUND(AVERAGE(L73:Q73),1)</f>
        <v>0.1</v>
      </c>
      <c r="S73" s="15">
        <f>ROUND(_xlfn.STDEV.S(L73:Q73),1)</f>
        <v>0.1</v>
      </c>
    </row>
    <row r="74" spans="1:19" x14ac:dyDescent="0.2">
      <c r="A74" s="13">
        <v>360</v>
      </c>
      <c r="B74" s="14">
        <v>2.861826154301525E-2</v>
      </c>
      <c r="C74" s="14">
        <v>2.7119903127895667E-2</v>
      </c>
      <c r="D74" s="14">
        <v>1.4380065143341197E-2</v>
      </c>
      <c r="E74" s="14">
        <v>2.5065900293411686E-2</v>
      </c>
      <c r="F74" s="14">
        <v>4.8075206753564997E-2</v>
      </c>
      <c r="G74" s="14">
        <v>3.3257810021750628E-2</v>
      </c>
      <c r="H74" s="15">
        <f t="shared" si="38"/>
        <v>0.03</v>
      </c>
      <c r="I74" s="15">
        <f t="shared" si="39"/>
        <v>0.01</v>
      </c>
      <c r="K74" s="13">
        <v>360</v>
      </c>
      <c r="L74" s="15"/>
      <c r="M74" s="15"/>
      <c r="N74" s="15"/>
      <c r="O74" s="15"/>
      <c r="P74" s="15"/>
      <c r="Q74" s="15"/>
      <c r="R74" s="15"/>
      <c r="S74" s="15"/>
    </row>
    <row r="75" spans="1:19" x14ac:dyDescent="0.2">
      <c r="A75" s="13">
        <v>1440</v>
      </c>
      <c r="B75" s="14">
        <v>3.5550358511973176E-2</v>
      </c>
      <c r="C75" s="14">
        <v>2.8721440281078685E-2</v>
      </c>
      <c r="D75" s="14">
        <v>2.979853211902082E-2</v>
      </c>
      <c r="E75" s="14">
        <v>4.8737388674635444E-3</v>
      </c>
      <c r="F75" s="14">
        <v>1.4851350493263454E-2</v>
      </c>
      <c r="G75" s="14">
        <v>2.6041682354407385E-2</v>
      </c>
      <c r="H75" s="15">
        <f t="shared" si="38"/>
        <v>0.02</v>
      </c>
      <c r="I75" s="15">
        <f t="shared" si="39"/>
        <v>0.01</v>
      </c>
      <c r="K75" s="13">
        <v>1440</v>
      </c>
      <c r="L75" s="15">
        <v>8.6512394520687E-3</v>
      </c>
      <c r="M75" s="15">
        <v>7.5636429503211002E-3</v>
      </c>
      <c r="N75" s="15">
        <v>2.8630813883501107E-3</v>
      </c>
      <c r="O75" s="15">
        <v>8.1371737451117997E-3</v>
      </c>
      <c r="P75" s="15">
        <v>2.0615880202967701E-2</v>
      </c>
      <c r="Q75" s="15">
        <v>3.2252788767218592E-2</v>
      </c>
      <c r="R75" s="15">
        <f>ROUND(AVERAGE(L75:Q75),2)</f>
        <v>0.01</v>
      </c>
      <c r="S75" s="15">
        <f>ROUND(_xlfn.STDEV.S(L75:Q75),2)</f>
        <v>0.01</v>
      </c>
    </row>
  </sheetData>
  <mergeCells count="47">
    <mergeCell ref="I5:I6"/>
    <mergeCell ref="B16:G16"/>
    <mergeCell ref="B5:G5"/>
    <mergeCell ref="A56:I56"/>
    <mergeCell ref="A3:I3"/>
    <mergeCell ref="K3:S3"/>
    <mergeCell ref="B46:G46"/>
    <mergeCell ref="B36:G36"/>
    <mergeCell ref="L5:Q5"/>
    <mergeCell ref="L16:Q16"/>
    <mergeCell ref="H36:H37"/>
    <mergeCell ref="I36:I37"/>
    <mergeCell ref="H26:H27"/>
    <mergeCell ref="I26:I27"/>
    <mergeCell ref="H16:H17"/>
    <mergeCell ref="I16:I17"/>
    <mergeCell ref="L36:Q36"/>
    <mergeCell ref="L26:Q26"/>
    <mergeCell ref="I46:I47"/>
    <mergeCell ref="H5:H6"/>
    <mergeCell ref="R46:R47"/>
    <mergeCell ref="S46:S47"/>
    <mergeCell ref="R57:R58"/>
    <mergeCell ref="S57:S58"/>
    <mergeCell ref="H46:H47"/>
    <mergeCell ref="K56:S56"/>
    <mergeCell ref="S16:S17"/>
    <mergeCell ref="R26:R27"/>
    <mergeCell ref="S26:S27"/>
    <mergeCell ref="R36:R37"/>
    <mergeCell ref="S36:S37"/>
    <mergeCell ref="L46:Q46"/>
    <mergeCell ref="A2:S2"/>
    <mergeCell ref="R67:R68"/>
    <mergeCell ref="S67:S68"/>
    <mergeCell ref="H67:H68"/>
    <mergeCell ref="I67:I68"/>
    <mergeCell ref="H57:H58"/>
    <mergeCell ref="I57:I58"/>
    <mergeCell ref="L67:Q67"/>
    <mergeCell ref="L57:Q57"/>
    <mergeCell ref="B57:G57"/>
    <mergeCell ref="B67:G67"/>
    <mergeCell ref="B26:G26"/>
    <mergeCell ref="R5:R6"/>
    <mergeCell ref="S5:S6"/>
    <mergeCell ref="R16:R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2024-08-07T16:45:16Z</dcterms:modified>
</cp:coreProperties>
</file>